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4" windowHeight="8192" tabRatio="500" activeTab="3"/>
  </bookViews>
  <sheets>
    <sheet name="INSTRUÇÕES" sheetId="1" r:id="rId1"/>
    <sheet name="Município Sustentável" sheetId="2" r:id="rId2"/>
    <sheet name="Estrutura de Ed Ambiental" sheetId="3" r:id="rId3"/>
    <sheet name="Conselho Municipal" sheetId="4" r:id="rId4"/>
    <sheet name="Biodiversidade" sheetId="5" r:id="rId5"/>
    <sheet name="Gestão das águas" sheetId="6" r:id="rId6"/>
    <sheet name="Qualidade do ar" sheetId="7" r:id="rId7"/>
    <sheet name="Uso do Solo" sheetId="8" r:id="rId8"/>
    <sheet name="Arborização Urbana" sheetId="9" r:id="rId9"/>
    <sheet name="Esgoto Tratado" sheetId="10" r:id="rId10"/>
    <sheet name="Resíduos Sólidos" sheetId="11" r:id="rId11"/>
    <sheet name="% Preenchida" sheetId="12" state="hidden" r:id="rId12"/>
  </sheets>
  <definedNames>
    <definedName name="_xlnm.Print_Area" localSheetId="1">'Município Sustentável'!$A$3:$F$35</definedName>
    <definedName name="_xlfn_COUNTIFS">#N/A</definedName>
    <definedName name="Excel_BuiltIn_Print_Area" localSheetId="1">'Município Sustentável'!$A$3:$F$35</definedName>
  </definedNames>
  <calcPr fullCalcOnLoad="1"/>
</workbook>
</file>

<file path=xl/sharedStrings.xml><?xml version="1.0" encoding="utf-8"?>
<sst xmlns="http://schemas.openxmlformats.org/spreadsheetml/2006/main" count="873" uniqueCount="463">
  <si>
    <t>CORRIGIDA</t>
  </si>
  <si>
    <r>
      <rPr>
        <b/>
        <sz val="22"/>
        <rFont val="Calibri"/>
        <family val="2"/>
      </rPr>
      <t>IMPORTANTE:</t>
    </r>
    <r>
      <rPr>
        <sz val="22"/>
        <color indexed="10"/>
        <rFont val="Calibri"/>
        <family val="2"/>
      </rPr>
      <t xml:space="preserve"> </t>
    </r>
    <r>
      <rPr>
        <b/>
        <sz val="22"/>
        <color indexed="10"/>
        <rFont val="Calibri"/>
        <family val="2"/>
      </rPr>
      <t>LEIA</t>
    </r>
    <r>
      <rPr>
        <sz val="22"/>
        <color indexed="10"/>
        <rFont val="Calibri"/>
        <family val="2"/>
      </rPr>
      <t xml:space="preserve"> na primeira aba dessa planilha ("INSTRUÇÕES"), informações para auxiliar no preenchimento</t>
    </r>
  </si>
  <si>
    <t>Município Sustentável</t>
  </si>
  <si>
    <t>Número</t>
  </si>
  <si>
    <t>Questionamento</t>
  </si>
  <si>
    <t>Resposta</t>
  </si>
  <si>
    <t>Observações (uso opcional)</t>
  </si>
  <si>
    <t>válidos</t>
  </si>
  <si>
    <t>gabarito</t>
  </si>
  <si>
    <t>População (hab)</t>
  </si>
  <si>
    <t>&gt;</t>
  </si>
  <si>
    <t>População em área urbana (hab)</t>
  </si>
  <si>
    <t>População em área rural (hab)</t>
  </si>
  <si>
    <t>&gt;=</t>
  </si>
  <si>
    <t>Consumo de energia na área urbana (kWh/mês)</t>
  </si>
  <si>
    <t>Consumo de energia na área rural (kWh/mês)</t>
  </si>
  <si>
    <t>Número total de edificações com alvará/ano</t>
  </si>
  <si>
    <t>&gt;=0</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</si>
  <si>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</si>
  <si>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</si>
  <si>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</si>
  <si>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</si>
  <si>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</si>
  <si>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Número de edificações públicas sustentáveis</t>
  </si>
  <si>
    <t>Renda média (salários mínimos por ano)</t>
  </si>
  <si>
    <t>PIB per capita (R$ por ano)</t>
  </si>
  <si>
    <t>Número de escolas de ensino básico municipal</t>
  </si>
  <si>
    <t>Número de escolas de ensino básico estadual</t>
  </si>
  <si>
    <t>Número de escolas de ensino básico particular</t>
  </si>
  <si>
    <t>Número de Instituição de ensino Superior Municipal</t>
  </si>
  <si>
    <t>Número de Instituição de ensino Superior Estadual</t>
  </si>
  <si>
    <t>Número de Instituição de ensino Superior Federal</t>
  </si>
  <si>
    <t>Número de Instituição de ensino Superior Particular</t>
  </si>
  <si>
    <t>Número de Empresas urbanas - comércio</t>
  </si>
  <si>
    <t>Número de Empresas urbanas - indústria</t>
  </si>
  <si>
    <t>Número de Empresas urbanas - serviço</t>
  </si>
  <si>
    <t>Quantidade de postes para iluminação Pública</t>
  </si>
  <si>
    <t>Vias urbanas pavimentadas (em km)</t>
  </si>
  <si>
    <t>Vias urbanas não pavimentadas (em km)</t>
  </si>
  <si>
    <t>Extensão de calçadas com largura &lt; 1m (em km)</t>
  </si>
  <si>
    <t>Extensão de calçadas com largura entre 1m e 2m (em km)</t>
  </si>
  <si>
    <t>Extensão de calçadas com largura  &gt;2m (em km)</t>
  </si>
  <si>
    <t>Total</t>
  </si>
  <si>
    <r>
      <rPr>
        <b/>
        <sz val="22"/>
        <rFont val="Calibri"/>
        <family val="2"/>
      </rPr>
      <t xml:space="preserve">IMPORTANTE: </t>
    </r>
    <r>
      <rPr>
        <b/>
        <sz val="22"/>
        <color indexed="10"/>
        <rFont val="Calibri"/>
        <family val="2"/>
      </rPr>
      <t xml:space="preserve">LEIA </t>
    </r>
    <r>
      <rPr>
        <sz val="22"/>
        <color indexed="10"/>
        <rFont val="Calibri"/>
        <family val="2"/>
      </rPr>
      <t>na primeira aba dessa planilha ("INSTRUÇÕES"), informações para auxiliar no preenchimento</t>
    </r>
  </si>
  <si>
    <t>Estrutura e Educação Ambiental</t>
  </si>
  <si>
    <t>Respostas</t>
  </si>
  <si>
    <t xml:space="preserve">Número de funcionários concursados da estrutura executiva de Meio Ambiente </t>
  </si>
  <si>
    <t>Número de funcionários comissionados da estrutura executiva de Meio Ambiente</t>
  </si>
  <si>
    <t>Número de registro de incêndio em mata nativa</t>
  </si>
  <si>
    <t xml:space="preserve">O município possui Fundo de Meio Ambiente aprovado por lei?                         </t>
  </si>
  <si>
    <t>SIM</t>
  </si>
  <si>
    <t>Qual valor (em reais) disponivel no Fundo Municipal de Meio Ambiente?</t>
  </si>
  <si>
    <t>Número de espaços de educação ambiental</t>
  </si>
  <si>
    <t>Número de centros de educação ambiental</t>
  </si>
  <si>
    <t>Ocorrências</t>
  </si>
  <si>
    <t>Advertência</t>
  </si>
  <si>
    <t>Notificação</t>
  </si>
  <si>
    <t>Multa</t>
  </si>
  <si>
    <t>TCRA</t>
  </si>
  <si>
    <t>TAC</t>
  </si>
  <si>
    <t>Outros</t>
  </si>
  <si>
    <t>Número de ocorrências de infrações ambientais administrativas emitidas pelo município</t>
  </si>
  <si>
    <t>Número de ocorrências de maus-tratos a animais domésticos</t>
  </si>
  <si>
    <t>Número de ocorrência de queimadas</t>
  </si>
  <si>
    <t>Número de apreensões de balões e apetrechos</t>
  </si>
  <si>
    <t>Número de outros tipos de ocorrências de crimes ambientais no município.</t>
  </si>
  <si>
    <t>Número de ocorrências de infrações ambientais administrativas emitidas pelo estado</t>
  </si>
  <si>
    <t>Número de ocorrências de prática de caça e pesca ilegal</t>
  </si>
  <si>
    <t>Número de ocorrências de prática extrativista ilegal</t>
  </si>
  <si>
    <t>Número de deposição irregular de resíduos sólidos</t>
  </si>
  <si>
    <t>Número de registros de Desmatamento irregular</t>
  </si>
  <si>
    <t>Número de ocorrências de Intervenção Irregular em APP</t>
  </si>
  <si>
    <t>SIM OU NÃO?</t>
  </si>
  <si>
    <t>NÃO</t>
  </si>
  <si>
    <r>
      <rPr>
        <b/>
        <sz val="22"/>
        <rFont val="Calibri"/>
        <family val="2"/>
      </rPr>
      <t xml:space="preserve">IMPORTANTE: </t>
    </r>
    <r>
      <rPr>
        <b/>
        <sz val="22"/>
        <color indexed="10"/>
        <rFont val="Calibri"/>
        <family val="2"/>
      </rPr>
      <t>LEIA</t>
    </r>
    <r>
      <rPr>
        <sz val="22"/>
        <color indexed="10"/>
        <rFont val="Calibri"/>
        <family val="2"/>
      </rPr>
      <t xml:space="preserve"> na primeira aba dessa planilha ("INSTRUÇÕES"), informações para auxiliar no preenchimento</t>
    </r>
  </si>
  <si>
    <t>Conselho Municipal</t>
  </si>
  <si>
    <t>Titulares</t>
  </si>
  <si>
    <t>Suplentes</t>
  </si>
  <si>
    <t>Quantidade de conselhereiros representantes do poder público</t>
  </si>
  <si>
    <t>&gt;=0  desde que tenha Conselho(titulares &gt;0)</t>
  </si>
  <si>
    <t>Quantidade de conselhereiros representantes da sociedade civil</t>
  </si>
  <si>
    <t>As reuniões do conselho do meio ambiente são mensais?</t>
  </si>
  <si>
    <t>NÃO, desde que tenha Conselho (titulares&gt;0)</t>
  </si>
  <si>
    <t>Número de reuniões do conselho do meio ambiente realizadas/ano</t>
  </si>
  <si>
    <t>Quantidade de resoluções/deliberações emitidas pelo conselho do meio Ambiente/ano</t>
  </si>
  <si>
    <t>Quantidade de pareceres consultivos emitidos ao executivo municipal/ano</t>
  </si>
  <si>
    <t>Quantidade projetos protocolados no comitê de bacias/ano</t>
  </si>
  <si>
    <t>Quantidade de projetos  aprovados no comitê de bacias/ano</t>
  </si>
  <si>
    <t>As deliberações, resoluções e atas das reuniões estão disponíveis no site da Prefeitura?</t>
  </si>
  <si>
    <t>Biodiversidade</t>
  </si>
  <si>
    <t>Guarda Responsável de Cães e Gatos</t>
  </si>
  <si>
    <t>População estimada/ano</t>
  </si>
  <si>
    <t>CÃES</t>
  </si>
  <si>
    <t>GATOS</t>
  </si>
  <si>
    <t>&gt;, &gt;</t>
  </si>
  <si>
    <r>
      <rPr>
        <sz val="12"/>
        <color indexed="8"/>
        <rFont val="Calibri"/>
        <family val="2"/>
      </rPr>
      <t>Método utilizado</t>
    </r>
    <r>
      <rPr>
        <b/>
        <sz val="12"/>
        <color indexed="10"/>
        <rFont val="Calibri"/>
        <family val="2"/>
      </rPr>
      <t xml:space="preserve">                                                                                                              (marque com um "X")</t>
    </r>
  </si>
  <si>
    <t>Amostragem</t>
  </si>
  <si>
    <t>Baseado na Campanha antirrábica</t>
  </si>
  <si>
    <t>X</t>
  </si>
  <si>
    <t>Outros- Relatório de Zoonoses</t>
  </si>
  <si>
    <t>Número de castrações/ano</t>
  </si>
  <si>
    <t>&gt;= , &gt;=</t>
  </si>
  <si>
    <t>Número de vacinações antirrábicas/ano</t>
  </si>
  <si>
    <t>Número de adoções/ano</t>
  </si>
  <si>
    <t>Número de feiras de adoção/ano</t>
  </si>
  <si>
    <t>Registro animais silvestres mortos/ano</t>
  </si>
  <si>
    <t>Registro de animais silvestres feridos/ano</t>
  </si>
  <si>
    <t>Número de animais silvestres feridos destinados à reabilitação/ano</t>
  </si>
  <si>
    <t>Número de animais silvestres destinados a soltura/ano</t>
  </si>
  <si>
    <t>O município possui programa de Pagamento por Serviço Ambiental (PSA) instituído por lei?</t>
  </si>
  <si>
    <t>Número de mudas plantadas na área rural - recuperação/nascentes</t>
  </si>
  <si>
    <t>Número de mudas plantadas na área urbana - recuperação/nascentes</t>
  </si>
  <si>
    <t>Número de proprietários cadastrados no CAR</t>
  </si>
  <si>
    <t>Número de áreas cadastradas no Sistema Informatizado de Apoio à Restauração Ecológica (SARE)</t>
  </si>
  <si>
    <t>Área total cadastrada no SARE (ha)</t>
  </si>
  <si>
    <t>Número de Projetos de Recuperação Ambiental - PRA</t>
  </si>
  <si>
    <t>Descrição da Cobertura Vegetal</t>
  </si>
  <si>
    <t>Preservadas/ intocadas(ha)</t>
  </si>
  <si>
    <t>Degradadas (ha)</t>
  </si>
  <si>
    <t>Recuperada (ha)</t>
  </si>
  <si>
    <t>Total (ha)</t>
  </si>
  <si>
    <t>Área com cobertura vegetal</t>
  </si>
  <si>
    <t>&gt;=, &gt;=, &gt;=, &gt;=</t>
  </si>
  <si>
    <t>Área de APP's</t>
  </si>
  <si>
    <t>Área de Reserva Legal</t>
  </si>
  <si>
    <t xml:space="preserve">Total </t>
  </si>
  <si>
    <t>Gestão das Águas</t>
  </si>
  <si>
    <t>Proteção das Águas</t>
  </si>
  <si>
    <t>regra</t>
  </si>
  <si>
    <t>Número de Nascentes Totais</t>
  </si>
  <si>
    <t>&gt;0</t>
  </si>
  <si>
    <t>Número de Nascentes Preservadas/Intocadas</t>
  </si>
  <si>
    <t>Número de Nascentes Degradadas</t>
  </si>
  <si>
    <t>Número de Nascentes em Recuperação</t>
  </si>
  <si>
    <t>Número de Nascentes Modelo</t>
  </si>
  <si>
    <t>Proteção de mananciais - Captação de águas superficiais</t>
  </si>
  <si>
    <t>Área de manancial protegida</t>
  </si>
  <si>
    <t>Instalação de captação protegida com segurança</t>
  </si>
  <si>
    <t xml:space="preserve"> Proteção de mananciais - Captação de águas subterrâneas</t>
  </si>
  <si>
    <t>Área cercada</t>
  </si>
  <si>
    <t>Isolamento do Perímetro de Proteção Sanitária (raio de 10 m)</t>
  </si>
  <si>
    <t>Perímetro de Alerta (raio equiv.a 50 dias de trânsito) – tabela proposta pelo IG.</t>
  </si>
  <si>
    <t>Estação de Tratamento de Água - Águas Superficiais</t>
  </si>
  <si>
    <t>Regularidade ambiental (LO)</t>
  </si>
  <si>
    <t>Presença de responsável técnico</t>
  </si>
  <si>
    <t>Laboratório de controle operacional</t>
  </si>
  <si>
    <r>
      <rPr>
        <sz val="12"/>
        <color indexed="8"/>
        <rFont val="Calibri"/>
        <family val="2"/>
      </rPr>
      <t>Parâmetros básicos de controle (pH, temp, cor, turbidez, cloro residual) coliformes totais/</t>
    </r>
    <r>
      <rPr>
        <i/>
        <sz val="12"/>
        <color indexed="8"/>
        <rFont val="Calibri"/>
        <family val="2"/>
      </rPr>
      <t>Escherichia Coli</t>
    </r>
  </si>
  <si>
    <t>Tratamento/disposição adequada de lodo</t>
  </si>
  <si>
    <t>Reaproveitamento da água de lavagem</t>
  </si>
  <si>
    <t>Fluoretação</t>
  </si>
  <si>
    <t>Estação de Tratamento de Água - Águas Superficiais - Águas Subterrâneas</t>
  </si>
  <si>
    <t>Outorga de captação</t>
  </si>
  <si>
    <t>Responsável técnico</t>
  </si>
  <si>
    <t>Sistema de desinfecção ou tratamento específico</t>
  </si>
  <si>
    <t xml:space="preserve">Macromedidor </t>
  </si>
  <si>
    <t>Reservatório de Abastecimento/Pulmão</t>
  </si>
  <si>
    <t>Monitoramento da qualidade das águas - Água Bruta</t>
  </si>
  <si>
    <t>Portaria de Consolidação nº 5 de 28 de setembro de 2017 - ou parâmetros do IQA</t>
  </si>
  <si>
    <t>Monitoramento da qualidade das águas - Água Tratada</t>
  </si>
  <si>
    <t>Portaria de Consolidação nº 5 de 28 de setembro de 2017</t>
  </si>
  <si>
    <t>Reservatórios</t>
  </si>
  <si>
    <t>Área protegida</t>
  </si>
  <si>
    <t>Estado de conservação adequado?</t>
  </si>
  <si>
    <t>Volume de reservação adequado?</t>
  </si>
  <si>
    <t>Limpeza e desinfecção periódica</t>
  </si>
  <si>
    <t>Rede de abastecimento</t>
  </si>
  <si>
    <t>Setorização</t>
  </si>
  <si>
    <t>Cadastro de rede documentada (papel ou digital)</t>
  </si>
  <si>
    <t>Índice de atendimento</t>
  </si>
  <si>
    <t>IA=(NL / NE)*100</t>
  </si>
  <si>
    <t>(NL = nº total de ligações de água)</t>
  </si>
  <si>
    <t xml:space="preserve">IA= </t>
  </si>
  <si>
    <t>(NE = nº total de economias/imóveis cadastrado da Prefeitura Municipal)</t>
  </si>
  <si>
    <t>OBS: inclui distritos, comunidade isolada c/ imoveis cadastrados</t>
  </si>
  <si>
    <t>Índice de hidrometação</t>
  </si>
  <si>
    <t>IH= (NH/NL)*100</t>
  </si>
  <si>
    <t>(NH= nº total de hidrômetros instalados)</t>
  </si>
  <si>
    <t xml:space="preserve">IH= </t>
  </si>
  <si>
    <t>(NL= nº total de ligações)</t>
  </si>
  <si>
    <t>Índice de perdas no tratamento</t>
  </si>
  <si>
    <t>IPT =( (VC – VT)/VC)*100</t>
  </si>
  <si>
    <t>(VC = Volume de água bruta captada)</t>
  </si>
  <si>
    <t xml:space="preserve">IPT= </t>
  </si>
  <si>
    <t>(VT = Volume de água tratada)</t>
  </si>
  <si>
    <t>Índice de perdas na distribuição</t>
  </si>
  <si>
    <t>IP = ((VT – VM)/VT)*100</t>
  </si>
  <si>
    <t xml:space="preserve">IP= </t>
  </si>
  <si>
    <t>(VM = Volume total da micromedição)</t>
  </si>
  <si>
    <t>OBS: O índice de perdas na rede pode ser obtida com recursos de pitometria</t>
  </si>
  <si>
    <t>Eficiência Operacional</t>
  </si>
  <si>
    <t>a) Qualidade da água tratada</t>
  </si>
  <si>
    <t>IQAT = ( NAC/NAT)*100</t>
  </si>
  <si>
    <t>NAC = nº total de análise físico-quimicos em conformidade com a Portaria nº 2914/2011 do Ministério da Saúde</t>
  </si>
  <si>
    <t xml:space="preserve">IQAT= </t>
  </si>
  <si>
    <t>NAT = nº total de análises físico-quimicos realizados</t>
  </si>
  <si>
    <t>IQAB = ( NABC/NAB)*100</t>
  </si>
  <si>
    <t>NABC= nº total de análises bacteriológicos em conformidade com a Portaria nº 2914/2011 do Ministério da Saúde</t>
  </si>
  <si>
    <t xml:space="preserve">IQAB= </t>
  </si>
  <si>
    <t>NAB = nº total de análises bacteriológicos realizados</t>
  </si>
  <si>
    <t>Nota: Considerar nº total de análises realizadas</t>
  </si>
  <si>
    <t>Regularidade no abastecimento</t>
  </si>
  <si>
    <t>IRA = NR/NL</t>
  </si>
  <si>
    <t>NR = nº número de reclamações anual (falta de água, água suja, e insuficiência de pressão na rede excetuando-se intervenções programada para manutenções de rede e/ou ligações e ligações cortadas.</t>
  </si>
  <si>
    <t>NL = nº total de ligações de água</t>
  </si>
  <si>
    <t>Controle de perdas</t>
  </si>
  <si>
    <t>Planos/projeto de controle de perdas:</t>
  </si>
  <si>
    <t>Equipe de pesquisa de vazamenos/reparação</t>
  </si>
  <si>
    <t>Bancada de calibração para hidrômetros/programa de substituição dos hidrômetros com vida útil vencida</t>
  </si>
  <si>
    <t>Sistema tarifário de água</t>
  </si>
  <si>
    <t>Por faixa de Consumo?</t>
  </si>
  <si>
    <r>
      <rPr>
        <sz val="12"/>
        <color indexed="8"/>
        <rFont val="Calibri"/>
        <family val="2"/>
      </rPr>
      <t xml:space="preserve">Valor único/m³? </t>
    </r>
    <r>
      <rPr>
        <b/>
        <sz val="12"/>
        <color indexed="8"/>
        <rFont val="Calibri"/>
        <family val="2"/>
      </rPr>
      <t>(Coloque o valor ao lado)</t>
    </r>
  </si>
  <si>
    <t>Taxa Única?</t>
  </si>
  <si>
    <t>Sem Tarifa?</t>
  </si>
  <si>
    <r>
      <rPr>
        <b/>
        <sz val="24"/>
        <rFont val="Calibri"/>
        <family val="2"/>
      </rPr>
      <t>IMPORTANTE:</t>
    </r>
    <r>
      <rPr>
        <sz val="24"/>
        <color indexed="10"/>
        <rFont val="Calibri"/>
        <family val="2"/>
      </rPr>
      <t xml:space="preserve"> </t>
    </r>
    <r>
      <rPr>
        <b/>
        <sz val="24"/>
        <color indexed="10"/>
        <rFont val="Calibri"/>
        <family val="2"/>
      </rPr>
      <t>LEIA</t>
    </r>
    <r>
      <rPr>
        <sz val="24"/>
        <color indexed="10"/>
        <rFont val="Calibri"/>
        <family val="2"/>
      </rPr>
      <t xml:space="preserve"> na primeira aba dessa planilha ("INSTRUÇÕES"), informações para auxiliar no preenchimento</t>
    </r>
  </si>
  <si>
    <t>Qualidade do Ar</t>
  </si>
  <si>
    <t>Número de veículos movidos à álcool da prefeitura</t>
  </si>
  <si>
    <t>Número de veículos movidos à gasolina da prefeitura</t>
  </si>
  <si>
    <t>Número de veículos movidos à diesel da prefeitura</t>
  </si>
  <si>
    <t>Número de veículos movidos à biodiesel da prefeitura</t>
  </si>
  <si>
    <t>Número de veículos movidos à gás da prefeitura</t>
  </si>
  <si>
    <t>Número de veículos movidos à energia elétrica</t>
  </si>
  <si>
    <t>Quantidade (litros) de álcool consumido pela prefeitura</t>
  </si>
  <si>
    <t>Quantidade (litros) de gasolina consumido pela prefeitura</t>
  </si>
  <si>
    <t>Quantidade (litros) de diesel consumido pela prefeitura</t>
  </si>
  <si>
    <t>Quantidade (litros) de biodiesel consumido pela prefeitura</t>
  </si>
  <si>
    <t>Quantidade de (m³) de gás consumido pela prefeitura</t>
  </si>
  <si>
    <t>Existência de ciclovias</t>
  </si>
  <si>
    <t>Extensão da ciclovias (km)</t>
  </si>
  <si>
    <t>Programas de incentivo ao uso de bicicletas</t>
  </si>
  <si>
    <t>Programa de transporte coletivo para estudantes</t>
  </si>
  <si>
    <t>Existência de brigada de incêndio</t>
  </si>
  <si>
    <t>Número de brigadistas</t>
  </si>
  <si>
    <t>Uso do Solo</t>
  </si>
  <si>
    <t xml:space="preserve">Classes de uso e ocupação do solo </t>
  </si>
  <si>
    <r>
      <rPr>
        <sz val="11"/>
        <color indexed="8"/>
        <rFont val="Calibri"/>
        <family val="2"/>
      </rPr>
      <t>Área total do município (Km</t>
    </r>
    <r>
      <rPr>
        <vertAlign val="superscript"/>
        <sz val="11"/>
        <color indexed="8"/>
        <rFont val="Calibri"/>
        <family val="2"/>
      </rPr>
      <t>2</t>
    </r>
    <r>
      <rPr>
        <sz val="11"/>
        <color indexed="8"/>
        <rFont val="Calibri"/>
        <family val="2"/>
      </rPr>
      <t>)</t>
    </r>
  </si>
  <si>
    <r>
      <rPr>
        <sz val="10"/>
        <rFont val="Arial"/>
        <family val="2"/>
      </rPr>
      <t>Área Urbana (Km</t>
    </r>
    <r>
      <rPr>
        <vertAlign val="superscript"/>
        <sz val="10"/>
        <rFont val="Arial"/>
        <family val="2"/>
      </rPr>
      <t>2</t>
    </r>
    <r>
      <rPr>
        <sz val="10"/>
        <rFont val="Arial"/>
        <family val="2"/>
      </rPr>
      <t>)</t>
    </r>
  </si>
  <si>
    <r>
      <rPr>
        <sz val="11"/>
        <color indexed="8"/>
        <rFont val="Calibri"/>
        <family val="2"/>
      </rPr>
      <t>Área Rural (Km</t>
    </r>
    <r>
      <rPr>
        <vertAlign val="superscript"/>
        <sz val="11"/>
        <color indexed="8"/>
        <rFont val="Calibri"/>
        <family val="2"/>
      </rPr>
      <t>2</t>
    </r>
    <r>
      <rPr>
        <sz val="11"/>
        <color indexed="8"/>
        <rFont val="Calibri"/>
        <family val="2"/>
      </rPr>
      <t>)</t>
    </r>
  </si>
  <si>
    <r>
      <rPr>
        <sz val="11"/>
        <color indexed="8"/>
        <rFont val="Calibri"/>
        <family val="2"/>
      </rPr>
      <t>Pastagem (Km</t>
    </r>
    <r>
      <rPr>
        <vertAlign val="superscript"/>
        <sz val="11"/>
        <color indexed="8"/>
        <rFont val="Calibri"/>
        <family val="2"/>
      </rPr>
      <t>2</t>
    </r>
    <r>
      <rPr>
        <sz val="11"/>
        <color indexed="8"/>
        <rFont val="Calibri"/>
        <family val="2"/>
      </rPr>
      <t>)</t>
    </r>
  </si>
  <si>
    <r>
      <rPr>
        <sz val="11"/>
        <color indexed="8"/>
        <rFont val="Calibri"/>
        <family val="2"/>
      </rPr>
      <t>Culturas Anuais (Km</t>
    </r>
    <r>
      <rPr>
        <vertAlign val="superscript"/>
        <sz val="11"/>
        <color indexed="8"/>
        <rFont val="Calibri"/>
        <family val="2"/>
      </rPr>
      <t>2</t>
    </r>
    <r>
      <rPr>
        <sz val="11"/>
        <color indexed="8"/>
        <rFont val="Calibri"/>
        <family val="2"/>
      </rPr>
      <t>)</t>
    </r>
  </si>
  <si>
    <r>
      <rPr>
        <sz val="11"/>
        <color indexed="8"/>
        <rFont val="Calibri"/>
        <family val="2"/>
      </rPr>
      <t>Culturas Perenes (Km</t>
    </r>
    <r>
      <rPr>
        <vertAlign val="superscript"/>
        <sz val="11"/>
        <color indexed="8"/>
        <rFont val="Calibri"/>
        <family val="2"/>
      </rPr>
      <t>2</t>
    </r>
    <r>
      <rPr>
        <sz val="11"/>
        <color indexed="8"/>
        <rFont val="Calibri"/>
        <family val="2"/>
      </rPr>
      <t>)</t>
    </r>
  </si>
  <si>
    <r>
      <rPr>
        <sz val="11"/>
        <color indexed="8"/>
        <rFont val="Calibri"/>
        <family val="2"/>
      </rPr>
      <t>Cobertura Vegetal Nativa (Km</t>
    </r>
    <r>
      <rPr>
        <vertAlign val="superscript"/>
        <sz val="11"/>
        <color indexed="8"/>
        <rFont val="Calibri"/>
        <family val="2"/>
      </rPr>
      <t>2</t>
    </r>
    <r>
      <rPr>
        <sz val="11"/>
        <color indexed="8"/>
        <rFont val="Calibri"/>
        <family val="2"/>
      </rPr>
      <t>)</t>
    </r>
  </si>
  <si>
    <t>Processos Geodinâmicos</t>
  </si>
  <si>
    <t xml:space="preserve">Número de deslizamento de terras </t>
  </si>
  <si>
    <t xml:space="preserve">Número de inundações/enchentes </t>
  </si>
  <si>
    <t>Exploração Mineral</t>
  </si>
  <si>
    <t>Especifique</t>
  </si>
  <si>
    <t>O município possui exploração mineral? Se sim, especificar qual o(s) tipo(s)</t>
  </si>
  <si>
    <t>ÁGUA</t>
  </si>
  <si>
    <t>Contaminação do Solo</t>
  </si>
  <si>
    <t>Existem áreas contaminadas no município</t>
  </si>
  <si>
    <t>Existem áreas contaminadas em processo de remediação no município</t>
  </si>
  <si>
    <t>Arborização Urbana</t>
  </si>
  <si>
    <t>Quantidades de solicitações de remoção de indivíduos arbóreos/ano</t>
  </si>
  <si>
    <t>Quantidade de autorizações emitidas para remoção de índividuos arbóreos/ano</t>
  </si>
  <si>
    <t>Quantidade de índividuos arbóreos que sofreram queda/ano</t>
  </si>
  <si>
    <t>Número de profissionais habilitados para poda do setor público</t>
  </si>
  <si>
    <t>Número de profissionais habilitados para poda do setor privado</t>
  </si>
  <si>
    <t>Número de árvores plantadas anualmente</t>
  </si>
  <si>
    <t>Número de mudas produzidas/ano</t>
  </si>
  <si>
    <t>Número de mudas adquiridas/ano</t>
  </si>
  <si>
    <t>Esgoto Tratado</t>
  </si>
  <si>
    <t>DESCRIÇÃO GERAL DA SITUAÇÃO ATUAL SISTEMA DE ESGOTAMENTO SANITÁRIO (SES)</t>
  </si>
  <si>
    <t xml:space="preserve">Tipo de sistema                                                </t>
  </si>
  <si>
    <t xml:space="preserve">  exclusivamente municipal (próprio)</t>
  </si>
  <si>
    <r>
      <rPr>
        <sz val="12"/>
        <color indexed="8"/>
        <rFont val="Calibri"/>
        <family val="2"/>
      </rPr>
      <t xml:space="preserve">Coleta - população total                                                                                                                                                                </t>
    </r>
    <r>
      <rPr>
        <b/>
        <sz val="12"/>
        <color indexed="8"/>
        <rFont val="Calibri"/>
        <family val="2"/>
      </rPr>
      <t xml:space="preserve">(em %) </t>
    </r>
  </si>
  <si>
    <r>
      <rPr>
        <sz val="12"/>
        <color indexed="8"/>
        <rFont val="Calibri"/>
        <family val="2"/>
      </rPr>
      <t xml:space="preserve">Coleta - população urbana                                                                                                                                                          </t>
    </r>
    <r>
      <rPr>
        <b/>
        <sz val="12"/>
        <color indexed="8"/>
        <rFont val="Calibri"/>
        <family val="2"/>
      </rPr>
      <t xml:space="preserve">  (em %)  </t>
    </r>
  </si>
  <si>
    <t>opções questão 162</t>
  </si>
  <si>
    <r>
      <rPr>
        <sz val="12"/>
        <color indexed="8"/>
        <rFont val="Calibri"/>
        <family val="2"/>
      </rPr>
      <t xml:space="preserve">Tratamento - população urbana atendida por rede de coleta de esgoto                                                                                </t>
    </r>
    <r>
      <rPr>
        <b/>
        <sz val="12"/>
        <color indexed="8"/>
        <rFont val="Calibri"/>
        <family val="2"/>
      </rPr>
      <t xml:space="preserve">(em %) </t>
    </r>
  </si>
  <si>
    <t xml:space="preserve">  selecione uma opção</t>
  </si>
  <si>
    <r>
      <rPr>
        <sz val="12"/>
        <color indexed="8"/>
        <rFont val="Calibri"/>
        <family val="2"/>
      </rPr>
      <t xml:space="preserve">Vazão tratada                                                                                                                                                    </t>
    </r>
    <r>
      <rPr>
        <b/>
        <sz val="12"/>
        <color indexed="8"/>
        <rFont val="Calibri"/>
        <family val="2"/>
      </rPr>
      <t>(média mensal em L/s)</t>
    </r>
    <r>
      <rPr>
        <sz val="12"/>
        <color indexed="8"/>
        <rFont val="Calibri"/>
        <family val="2"/>
      </rPr>
      <t xml:space="preserve"> </t>
    </r>
  </si>
  <si>
    <r>
      <rPr>
        <sz val="12"/>
        <color indexed="8"/>
        <rFont val="Calibri"/>
        <family val="2"/>
      </rPr>
      <t xml:space="preserve">População urbana atendida por sistema integrado em conjunto com outro município ou por sistema regional           </t>
    </r>
    <r>
      <rPr>
        <b/>
        <sz val="12"/>
        <color indexed="8"/>
        <rFont val="Calibri"/>
        <family val="2"/>
      </rPr>
      <t>(em %)</t>
    </r>
  </si>
  <si>
    <t xml:space="preserve">  integrado com outros municípios (por ex: em regiões metropolitanas)</t>
  </si>
  <si>
    <r>
      <rPr>
        <sz val="12"/>
        <color indexed="8"/>
        <rFont val="Calibri"/>
        <family val="2"/>
      </rPr>
      <t xml:space="preserve">População urbana atendida exclusivamente pelo SES do município                                                                                      </t>
    </r>
    <r>
      <rPr>
        <b/>
        <sz val="12"/>
        <color indexed="8"/>
        <rFont val="Calibri"/>
        <family val="2"/>
      </rPr>
      <t>(em %)</t>
    </r>
  </si>
  <si>
    <t xml:space="preserve">  misto (parte integrado e parte próprio)</t>
  </si>
  <si>
    <t xml:space="preserve">Estágio da elaboração do PMSB </t>
  </si>
  <si>
    <t>Item</t>
  </si>
  <si>
    <t>Descrição</t>
  </si>
  <si>
    <t>Etapa</t>
  </si>
  <si>
    <t>PMSB em execução</t>
  </si>
  <si>
    <t>Plano Municipal de Saneamento Básico (PMSB)  aprovado e em implantação por norma municipal (citar em que etapa está)</t>
  </si>
  <si>
    <t xml:space="preserve">  em elaboração</t>
  </si>
  <si>
    <t>opções questão 169</t>
  </si>
  <si>
    <t xml:space="preserve">Elaboração do PMSB </t>
  </si>
  <si>
    <t>PMSB em qualquer das etapas de elaboração (citar em que etapa está)</t>
  </si>
  <si>
    <t>Integração-articulação do PMSB com outras políticas municipais</t>
  </si>
  <si>
    <t xml:space="preserve">  não tem</t>
  </si>
  <si>
    <t>Cite as etapas e mecanismos</t>
  </si>
  <si>
    <t>Existe integração-articulação dos princípios/diretrizes e ações do PMSB com outras políticas municipais (saúde, meio ambiente, e desenvolvimento urbano) e o plano de recursos hídricos (plano de bacia)?</t>
  </si>
  <si>
    <t>Existe algum mecanismo de integração-articulação, por meio de normas/procedimentos e arranjos institucionais como órgãos, grupos de trabalho e outros se existentes, (citar quais mecanismos e qual suas fases de implantação)?</t>
  </si>
  <si>
    <t>aceita não / se sim, tem q preencher o campo descritivo ao lado</t>
  </si>
  <si>
    <t xml:space="preserve">  enviado para Câmara Municipal</t>
  </si>
  <si>
    <t>Metas da coleta de esgotos</t>
  </si>
  <si>
    <t>Cite a fonte de dados e metodologia</t>
  </si>
  <si>
    <t>Metas de curto, médio e longo prazo, para universalizar a coleta de esgoto em relação à situação atual para todo o município</t>
  </si>
  <si>
    <t>Metas definidas no PMSB em relação ao ano base do diagnóstico (citar as fontes de dados e a metodologia utilizadas)</t>
  </si>
  <si>
    <t>Metas de tratamento de esgotos</t>
  </si>
  <si>
    <t>Cite as fontes de dados e metodologia</t>
  </si>
  <si>
    <t>Metas de curto, médio e longo prazo, para universalizar o tratamento do esgoto coletado, em relação à situação atual, para todo o município</t>
  </si>
  <si>
    <t>Metas definidas no PMSB ou no PDES em relação ao ano base do diagnóstico (citar as fontes de dados e a metodologia utilizadas)</t>
  </si>
  <si>
    <t>Programas prioritários</t>
  </si>
  <si>
    <t>Programa e fase</t>
  </si>
  <si>
    <t>Obras e programas de urbanização e saneamento emergenciais e/ou em áreas críticas do município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</si>
  <si>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</si>
  <si>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 xml:space="preserve">Mecanismos e procedimentos de monitoramento e avaliação: ações e metas do PMSB e manutenção operação do SES </t>
  </si>
  <si>
    <t>Base de dados georreferenciada sobre a implantação do PMSB</t>
  </si>
  <si>
    <r>
      <rPr>
        <sz val="12"/>
        <color indexed="8"/>
        <rFont val="Calibri"/>
        <family val="2"/>
      </rP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</si>
  <si>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t xml:space="preserve">Procedimentos de avaliação de ações e metas do PMSB </t>
  </si>
  <si>
    <r>
      <rPr>
        <sz val="12"/>
        <color indexed="8"/>
        <rFont val="Calibri"/>
        <family val="2"/>
      </rP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</si>
  <si>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t>Bases de dados sobre a operação-manutenção do SES</t>
  </si>
  <si>
    <r>
      <rPr>
        <sz val="12"/>
        <color indexed="8"/>
        <rFont val="Calibri"/>
        <family val="2"/>
      </rP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</si>
  <si>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t>aceita não</t>
  </si>
  <si>
    <t xml:space="preserve">Mecanismos e procedimentos de controle social </t>
  </si>
  <si>
    <t>Instância de acompanhamento público para a implantação do PMSB</t>
  </si>
  <si>
    <r>
      <rPr>
        <sz val="12"/>
        <color indexed="8"/>
        <rFont val="Calibri"/>
        <family val="2"/>
      </rP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</si>
  <si>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t>Indicadores para o controle social dos usuários quanto à qualidade dos serviços</t>
  </si>
  <si>
    <r>
      <rPr>
        <sz val="12"/>
        <color indexed="8"/>
        <rFont val="Calibri"/>
        <family val="2"/>
      </rP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</si>
  <si>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t>Disponibilidade das informações para acesso público</t>
  </si>
  <si>
    <r>
      <rPr>
        <sz val="12"/>
        <color indexed="8"/>
        <rFont val="Calibri"/>
        <family val="2"/>
      </rP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</si>
  <si>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t>Regulação</t>
  </si>
  <si>
    <r>
      <rPr>
        <sz val="12"/>
        <color indexed="8"/>
        <rFont val="Calibri"/>
        <family val="2"/>
      </rP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</si>
  <si>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t>Resíduos Sólidos</t>
  </si>
  <si>
    <r>
      <rPr>
        <sz val="12"/>
        <color indexed="8"/>
        <rFont val="Calibri"/>
        <family val="2"/>
      </rPr>
      <t xml:space="preserve">Total de coleta de resíduos sólidos urbanos do município (RSU) - </t>
    </r>
    <r>
      <rPr>
        <b/>
        <sz val="12"/>
        <color indexed="8"/>
        <rFont val="Calibri"/>
        <family val="2"/>
      </rPr>
      <t>(t/mês)</t>
    </r>
  </si>
  <si>
    <r>
      <rPr>
        <sz val="12"/>
        <color indexed="8"/>
        <rFont val="Calibri"/>
        <family val="2"/>
      </rPr>
      <t>Quantidade de resíduos urbanos reciclados</t>
    </r>
    <r>
      <rPr>
        <b/>
        <sz val="12"/>
        <color indexed="8"/>
        <rFont val="Calibri"/>
        <family val="2"/>
      </rPr>
      <t xml:space="preserve"> (t/mês)</t>
    </r>
  </si>
  <si>
    <t>Domicilios :</t>
  </si>
  <si>
    <t xml:space="preserve">Comércio: </t>
  </si>
  <si>
    <t xml:space="preserve">Indústria: </t>
  </si>
  <si>
    <t xml:space="preserve">Construção Civil: </t>
  </si>
  <si>
    <r>
      <rPr>
        <sz val="12"/>
        <color indexed="8"/>
        <rFont val="Calibri"/>
        <family val="2"/>
      </rPr>
      <t>Quantidade de Resíduos dispostos em aterro sanitário</t>
    </r>
    <r>
      <rPr>
        <b/>
        <sz val="12"/>
        <color indexed="8"/>
        <rFont val="Calibri"/>
        <family val="2"/>
      </rPr>
      <t xml:space="preserve"> (t/mês)</t>
    </r>
  </si>
  <si>
    <r>
      <rPr>
        <sz val="12"/>
        <color indexed="8"/>
        <rFont val="Calibri"/>
        <family val="2"/>
      </rPr>
      <t xml:space="preserve">Quantidade de resíduos da construçao civil </t>
    </r>
    <r>
      <rPr>
        <b/>
        <sz val="12"/>
        <color indexed="8"/>
        <rFont val="Calibri"/>
        <family val="2"/>
      </rPr>
      <t>(t/mês)</t>
    </r>
  </si>
  <si>
    <t xml:space="preserve">Indice de Gestão de Resíduos - IGR </t>
  </si>
  <si>
    <t>O muncípio tem aterro sanitário próprio</t>
  </si>
  <si>
    <t>O município possui legislação que institui Política Municipal de Gestão de Resíduos Sólidos?</t>
  </si>
  <si>
    <t>O município possui Plano de Gestão Integrada de Resíduos Sólidos de acordo com a Política Nacional de Resíduos Sólidos, Lei Federal nº 12.305/2010?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</si>
  <si>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</si>
  <si>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</si>
  <si>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</si>
  <si>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O PMGIRS foi instituído por documento legal, como Lei ou Decreto municipal?</t>
  </si>
  <si>
    <t>O município possui metas previstas na Política Municipal ou no Plano de Gestão Integrada de Resíduos Sólidos voltadas à gestão dos resíduos sólidos urbanos? (assinale mais de uma alternativa, se houver)</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</si>
  <si>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</si>
  <si>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</si>
  <si>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</si>
  <si>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</si>
  <si>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</si>
  <si>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NÃO possui metas</t>
  </si>
  <si>
    <t>O município possui cobrança de taxa específica, por exemplo, taxa do lixo, para a gestão dos resíduos sólidos urbanos, desvinculada do IPTU?</t>
  </si>
  <si>
    <t>O município participa de algum arranjo intermunicipal voltado para a gestão de resíduos sólidos?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</si>
  <si>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</si>
  <si>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</si>
  <si>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</si>
  <si>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</si>
  <si>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</si>
  <si>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O município possui órgãos colegiados municipais (por exemplo, COMDEMA) que exerçam atividades de controle social dos serviços de limpeza urbana e manejo de resíduos sólidos?</t>
  </si>
  <si>
    <t xml:space="preserve">A prefeitura desenvolve Programa de Educação Ambiental voltado à gestão de resíduos sólidos de acordo com as diretrizes propostas pelas Políticas Nacional e Estadual de Resíduos Sólidos? </t>
  </si>
  <si>
    <t xml:space="preserve"> SIM, programa voltado à gestão de Resíduos Sólidos Urbanos (RSU).</t>
  </si>
  <si>
    <t>opções questão 196</t>
  </si>
  <si>
    <t xml:space="preserve"> SIM, programa voltado à gestão de Resíduos da Construção Civil (RCC).</t>
  </si>
  <si>
    <t xml:space="preserve"> NÃO possui programa.</t>
  </si>
  <si>
    <t xml:space="preserve"> Até 90% dos domicílios</t>
  </si>
  <si>
    <t>Percentual (%) de domicílios do município atendidos pela Coleta de Resíduos Sólidos Urbanos:</t>
  </si>
  <si>
    <t xml:space="preserve"> Entre 91% e 98% dos domicílios</t>
  </si>
  <si>
    <t>O município realizou caracterização gravimétrica nos últimos cinco anos?</t>
  </si>
  <si>
    <t xml:space="preserve"> Maior que 98% dos domicílios</t>
  </si>
  <si>
    <t>A prefeitura aproveita os resíduos de poda e capina? (assinale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</si>
  <si>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</si>
  <si>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</si>
  <si>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</si>
  <si>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</si>
  <si>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</si>
  <si>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</si>
  <si>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</si>
  <si>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</si>
  <si>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</si>
  <si>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Embalagens de produtos de higiene pessoal</t>
  </si>
  <si>
    <t xml:space="preserve"> Embalagens de produtos de limpeza</t>
  </si>
  <si>
    <t xml:space="preserve"> Não possui iniciativas</t>
  </si>
  <si>
    <t>Em relação à estrutura de coleta e/ou recebimento dos Resíduos da Construção Civil, a prefeitura desenvolve iniciativas voltadas à gestão desses resíduos?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</si>
  <si>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</si>
  <si>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</si>
  <si>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</si>
  <si>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</si>
  <si>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</si>
  <si>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Indique qual a destinação dada aos Resíduos da Construção Civil coletados no município:</t>
  </si>
  <si>
    <t xml:space="preserve"> Reaproveitamento direto</t>
  </si>
  <si>
    <t xml:space="preserve"> Beneficiamento</t>
  </si>
  <si>
    <t xml:space="preserve"> Aterro de resíduos da construção civil</t>
  </si>
  <si>
    <t xml:space="preserve"> Não há destinação específica para os RCC</t>
  </si>
  <si>
    <t>O município possui Plano Municipal de Gestão de Resíduos da Construção Civil (PMGRCC), de acordo com a Resolução CONAMA nº 307 e suas alterações?</t>
  </si>
  <si>
    <t>Quais são as principais dificuldades do município em relação à gestão de resíduos sólidos?</t>
  </si>
  <si>
    <t>A maior dificuldade da administração pública está na conscientização da população sobre a importância da separação e correta destinação.</t>
  </si>
  <si>
    <t>Como a coleta seletiva é realizada no município?(assinale mais de uma alternativa, se houver)</t>
  </si>
  <si>
    <t xml:space="preserve"> Porta a porta com veículo motorizado</t>
  </si>
  <si>
    <t>pode ser mais de uma</t>
  </si>
  <si>
    <t xml:space="preserve"> Porta a porta por carroceiro/carrinheiro</t>
  </si>
  <si>
    <t xml:space="preserve"> Entrega voluntária em PEV</t>
  </si>
  <si>
    <t xml:space="preserve"> Entrega voluntária em entidades de catadores</t>
  </si>
  <si>
    <r>
      <rPr>
        <sz val="12"/>
        <rFont val="Calibri"/>
        <family val="2"/>
      </rPr>
      <t xml:space="preserve"> Outros.</t>
    </r>
    <r>
      <rPr>
        <b/>
        <sz val="12"/>
        <rFont val="Calibri"/>
        <family val="2"/>
      </rPr>
      <t xml:space="preserve"> Quais</t>
    </r>
    <r>
      <rPr>
        <sz val="12"/>
        <rFont val="Calibri"/>
        <family val="2"/>
      </rPr>
      <t>:</t>
    </r>
  </si>
  <si>
    <t xml:space="preserve"> Não há coleta seletiva</t>
  </si>
  <si>
    <t>Qual a quantidade coletada seletivamente (t/mês)?</t>
  </si>
  <si>
    <t>Qual a quantidade encaminhada para reciclagem (t/mês)?</t>
  </si>
  <si>
    <t>Quem realiza a coleta seletiva e a triagem no município?</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</si>
  <si>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</si>
  <si>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</si>
  <si>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</si>
  <si>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</si>
  <si>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</si>
  <si>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</si>
  <si>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</si>
  <si>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</si>
  <si>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</si>
  <si>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</si>
  <si>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t>Quais equipamentos o programa de coleta seletiva do município possui?</t>
  </si>
  <si>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</si>
  <si>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</si>
  <si>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</si>
  <si>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</si>
  <si>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</si>
  <si>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</si>
  <si>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</si>
  <si>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</si>
  <si>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r>
      <rPr>
        <sz val="12"/>
        <color indexed="8"/>
        <rFont val="Calibri"/>
        <family val="2"/>
      </rPr>
      <t xml:space="preserve"> Outros. </t>
    </r>
    <r>
      <rPr>
        <b/>
        <sz val="12"/>
        <color indexed="8"/>
        <rFont val="Calibri"/>
        <family val="2"/>
      </rPr>
      <t>Quais?</t>
    </r>
  </si>
  <si>
    <t>A prefeitura realiza tratamento de resíduos orgânicos (como a compostagem de restos de alimentos e de resíduos de poda e capina, entre outros)?</t>
  </si>
  <si>
    <t>Quais?</t>
  </si>
  <si>
    <t>A prefeitura já recebeu financiamento para o desenvolvimento do programa de coleta seletiva?</t>
  </si>
  <si>
    <t>O município possui parceria com entidades de catadores?</t>
  </si>
  <si>
    <t xml:space="preserve"> Sim, Informalmente</t>
  </si>
  <si>
    <t xml:space="preserve"> Sim, formalmente, via convênio com remuneração</t>
  </si>
  <si>
    <t xml:space="preserve"> Sim, formalmente, via convênio sem remuneração</t>
  </si>
  <si>
    <t xml:space="preserve"> Não possui parceria com catadores</t>
  </si>
  <si>
    <t>Estamo</t>
  </si>
  <si>
    <t>Com qual tipo de entidade de catadores de materiais recicláveis que o município trabalha?</t>
  </si>
  <si>
    <t xml:space="preserve"> Cooperativa</t>
  </si>
  <si>
    <t xml:space="preserve"> Associação</t>
  </si>
  <si>
    <t xml:space="preserve"> Rede de Comercialização</t>
  </si>
  <si>
    <t xml:space="preserve"> Grupo não formalizado</t>
  </si>
  <si>
    <t xml:space="preserve"> Não realiza parceria</t>
  </si>
  <si>
    <t>Qual o papel desenvolvido pela prefeitura no âmbito da parceria estabelecida com a entidade de catadores?</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</si>
  <si>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</si>
  <si>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</si>
  <si>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</si>
  <si>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</si>
  <si>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</si>
  <si>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</si>
  <si>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</si>
  <si>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</si>
  <si>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</si>
  <si>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r>
      <rPr>
        <sz val="12"/>
        <color indexed="8"/>
        <rFont val="Calibri"/>
        <family val="2"/>
      </rPr>
      <t xml:space="preserve"> Outros.</t>
    </r>
    <r>
      <rPr>
        <b/>
        <sz val="12"/>
        <color indexed="8"/>
        <rFont val="Calibri"/>
        <family val="2"/>
      </rPr>
      <t xml:space="preserve"> Quais?</t>
    </r>
  </si>
  <si>
    <t>Qual o papel da entidade de catadores de materiais recicláveis no âmbito da parceria estabelecida?</t>
  </si>
  <si>
    <t xml:space="preserve"> Coleta</t>
  </si>
  <si>
    <t xml:space="preserve"> Triagem</t>
  </si>
  <si>
    <t xml:space="preserve"> Comercialização</t>
  </si>
  <si>
    <t xml:space="preserve"> Reaproveitamento de materiais para artesanato</t>
  </si>
  <si>
    <t>A organização de catadores de materiais recicláveis está cadastrada no SIGOR Reciclagem?</t>
  </si>
  <si>
    <t>Com relação ao mercado de produtos recicláveis e reciclados, há por parte da prefeitura iniciativas de fomento voltadas a:</t>
  </si>
  <si>
    <r>
      <rPr>
        <sz val="12"/>
        <color indexed="8"/>
        <rFont val="Calibri"/>
        <family val="2"/>
      </rPr>
      <t xml:space="preserve"> Articulação entre as partes envolvidas na compra e venda. </t>
    </r>
    <r>
      <rPr>
        <b/>
        <sz val="12"/>
        <color indexed="8"/>
        <rFont val="Calibri"/>
        <family val="2"/>
      </rPr>
      <t>Especifique:</t>
    </r>
  </si>
  <si>
    <t xml:space="preserve"> Programa de compras públicas sustentáveis.</t>
  </si>
  <si>
    <r>
      <rPr>
        <sz val="12"/>
        <color indexed="8"/>
        <rFont val="Calibri"/>
        <family val="2"/>
      </rPr>
      <t xml:space="preserve"> Outras. </t>
    </r>
    <r>
      <rPr>
        <b/>
        <sz val="12"/>
        <color indexed="8"/>
        <rFont val="Calibri"/>
        <family val="2"/>
      </rPr>
      <t>Especifique:</t>
    </r>
  </si>
  <si>
    <t xml:space="preserve"> Não há iniciativas.</t>
  </si>
  <si>
    <t>Diretiva</t>
  </si>
  <si>
    <t>Pontuação Máxima</t>
  </si>
  <si>
    <t>Pontuação do Município</t>
  </si>
  <si>
    <t>%</t>
  </si>
  <si>
    <t xml:space="preserve">Estrutura e Educação Ambiental </t>
  </si>
  <si>
    <t>Pontuação Total</t>
  </si>
</sst>
</file>

<file path=xl/styles.xml><?xml version="1.0" encoding="utf-8"?>
<styleSheet xmlns="http://schemas.openxmlformats.org/spreadsheetml/2006/main">
  <numFmts count="9">
    <numFmt numFmtId="164" formatCode="General"/>
    <numFmt numFmtId="165" formatCode="#,##0"/>
    <numFmt numFmtId="166" formatCode="@"/>
    <numFmt numFmtId="167" formatCode="General"/>
    <numFmt numFmtId="168" formatCode="#,##0.00"/>
    <numFmt numFmtId="169" formatCode="0"/>
    <numFmt numFmtId="170" formatCode="0.0%"/>
    <numFmt numFmtId="171" formatCode="#,##0.0"/>
    <numFmt numFmtId="172" formatCode="0.00"/>
  </numFmts>
  <fonts count="50">
    <font>
      <sz val="10"/>
      <color indexed="8"/>
      <name val="Arial"/>
      <family val="2"/>
    </font>
    <font>
      <sz val="10"/>
      <name val="Arial"/>
      <family val="0"/>
    </font>
    <font>
      <sz val="18"/>
      <color indexed="10"/>
      <name val="Arial"/>
      <family val="0"/>
    </font>
    <font>
      <b/>
      <sz val="28"/>
      <color indexed="10"/>
      <name val="Arial"/>
      <family val="0"/>
    </font>
    <font>
      <sz val="28"/>
      <color indexed="10"/>
      <name val="Arial"/>
      <family val="0"/>
    </font>
    <font>
      <sz val="14"/>
      <color indexed="8"/>
      <name val="Arial"/>
      <family val="0"/>
    </font>
    <font>
      <sz val="15"/>
      <color indexed="8"/>
      <name val="Arial"/>
      <family val="0"/>
    </font>
    <font>
      <b/>
      <sz val="15"/>
      <color indexed="8"/>
      <name val="Arial"/>
      <family val="0"/>
    </font>
    <font>
      <sz val="16"/>
      <color indexed="10"/>
      <name val="Arial"/>
      <family val="0"/>
    </font>
    <font>
      <b/>
      <sz val="16"/>
      <color indexed="10"/>
      <name val="Arial"/>
      <family val="0"/>
    </font>
    <font>
      <sz val="25"/>
      <color indexed="10"/>
      <name val="Arial"/>
      <family val="2"/>
    </font>
    <font>
      <b/>
      <sz val="22"/>
      <name val="Calibri"/>
      <family val="2"/>
    </font>
    <font>
      <sz val="22"/>
      <color indexed="10"/>
      <name val="Calibri"/>
      <family val="2"/>
    </font>
    <font>
      <b/>
      <sz val="22"/>
      <color indexed="10"/>
      <name val="Calibri"/>
      <family val="2"/>
    </font>
    <font>
      <b/>
      <sz val="36"/>
      <color indexed="17"/>
      <name val="Arial"/>
      <family val="2"/>
    </font>
    <font>
      <b/>
      <sz val="18"/>
      <color indexed="8"/>
      <name val="Calibri"/>
      <family val="2"/>
    </font>
    <font>
      <b/>
      <sz val="12"/>
      <color indexed="8"/>
      <name val="Calibri"/>
      <family val="2"/>
    </font>
    <font>
      <b/>
      <sz val="10"/>
      <color indexed="8"/>
      <name val="Arial"/>
      <family val="2"/>
    </font>
    <font>
      <sz val="12"/>
      <color indexed="8"/>
      <name val="Calibri"/>
      <family val="2"/>
    </font>
    <font>
      <sz val="12"/>
      <name val="Calibri"/>
      <family val="2"/>
    </font>
    <font>
      <b/>
      <sz val="10"/>
      <color indexed="10"/>
      <name val="Arial"/>
      <family val="2"/>
    </font>
    <font>
      <sz val="12"/>
      <color indexed="8"/>
      <name val="Arial"/>
      <family val="2"/>
    </font>
    <font>
      <b/>
      <sz val="11"/>
      <color indexed="8"/>
      <name val="Calibri"/>
      <family val="2"/>
    </font>
    <font>
      <sz val="10"/>
      <color indexed="8"/>
      <name val="Calibri"/>
      <family val="2"/>
    </font>
    <font>
      <b/>
      <sz val="12"/>
      <name val="Calibri"/>
      <family val="2"/>
    </font>
    <font>
      <sz val="11"/>
      <color indexed="8"/>
      <name val="Calibri"/>
      <family val="2"/>
    </font>
    <font>
      <b/>
      <sz val="10"/>
      <color indexed="8"/>
      <name val="Calibri"/>
      <family val="2"/>
    </font>
    <font>
      <b/>
      <sz val="16"/>
      <color indexed="8"/>
      <name val="Calibri"/>
      <family val="2"/>
    </font>
    <font>
      <b/>
      <sz val="12"/>
      <color indexed="10"/>
      <name val="Calibri"/>
      <family val="2"/>
    </font>
    <font>
      <b/>
      <sz val="13"/>
      <color indexed="8"/>
      <name val="Arial"/>
      <family val="2"/>
    </font>
    <font>
      <b/>
      <sz val="14"/>
      <color indexed="8"/>
      <name val="Calibri"/>
      <family val="2"/>
    </font>
    <font>
      <sz val="11"/>
      <color indexed="9"/>
      <name val="Calibri"/>
      <family val="2"/>
    </font>
    <font>
      <b/>
      <sz val="36"/>
      <color indexed="17"/>
      <name val="Calibri"/>
      <family val="2"/>
    </font>
    <font>
      <b/>
      <sz val="13"/>
      <color indexed="8"/>
      <name val="Calibri"/>
      <family val="2"/>
    </font>
    <font>
      <sz val="12"/>
      <color indexed="10"/>
      <name val="Calibri"/>
      <family val="2"/>
    </font>
    <font>
      <i/>
      <sz val="12"/>
      <color indexed="8"/>
      <name val="Calibri"/>
      <family val="2"/>
    </font>
    <font>
      <b/>
      <sz val="24"/>
      <name val="Calibri"/>
      <family val="2"/>
    </font>
    <font>
      <sz val="24"/>
      <color indexed="10"/>
      <name val="Calibri"/>
      <family val="2"/>
    </font>
    <font>
      <b/>
      <sz val="24"/>
      <color indexed="10"/>
      <name val="Calibri"/>
      <family val="2"/>
    </font>
    <font>
      <b/>
      <sz val="16"/>
      <name val="Calibri"/>
      <family val="2"/>
    </font>
    <font>
      <vertAlign val="superscript"/>
      <sz val="11"/>
      <color indexed="8"/>
      <name val="Calibri"/>
      <family val="2"/>
    </font>
    <font>
      <vertAlign val="superscript"/>
      <sz val="10"/>
      <name val="Arial"/>
      <family val="2"/>
    </font>
    <font>
      <sz val="13"/>
      <color indexed="8"/>
      <name val="Calibri"/>
      <family val="2"/>
    </font>
    <font>
      <sz val="13"/>
      <name val="Calibri"/>
      <family val="2"/>
    </font>
    <font>
      <b/>
      <sz val="10"/>
      <name val="Calibri"/>
      <family val="2"/>
    </font>
    <font>
      <sz val="18"/>
      <color indexed="8"/>
      <name val="Calibri"/>
      <family val="2"/>
    </font>
    <font>
      <b/>
      <sz val="11"/>
      <name val="Calibri"/>
      <family val="2"/>
    </font>
    <font>
      <b/>
      <sz val="12"/>
      <color indexed="8"/>
      <name val="Arial"/>
      <family val="2"/>
    </font>
    <font>
      <b/>
      <sz val="16"/>
      <color indexed="8"/>
      <name val="Arial"/>
      <family val="2"/>
    </font>
    <font>
      <b/>
      <sz val="11"/>
      <color indexed="8"/>
      <name val="Arial"/>
      <family val="2"/>
    </font>
  </fonts>
  <fills count="11">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indexed="23"/>
        <bgColor indexed="64"/>
      </patternFill>
    </fill>
    <fill>
      <patternFill patternType="solid">
        <fgColor indexed="20"/>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10"/>
      </left>
      <right>
        <color indexed="63"/>
      </right>
      <top>
        <color indexed="63"/>
      </top>
      <bottom style="thin">
        <color indexed="8"/>
      </bottom>
    </border>
    <border>
      <left>
        <color indexed="63"/>
      </left>
      <right>
        <color indexed="63"/>
      </right>
      <top style="medium">
        <color indexed="10"/>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31" fillId="2" borderId="0" applyNumberFormat="0" applyBorder="0" applyAlignment="0" applyProtection="0"/>
  </cellStyleXfs>
  <cellXfs count="248">
    <xf numFmtId="164" fontId="0" fillId="0" borderId="0" xfId="0" applyAlignment="1">
      <alignment/>
    </xf>
    <xf numFmtId="164" fontId="0" fillId="0" borderId="0" xfId="0" applyFont="1" applyAlignment="1" applyProtection="1">
      <alignment/>
      <protection/>
    </xf>
    <xf numFmtId="164" fontId="0" fillId="0" borderId="0" xfId="0" applyFont="1" applyAlignment="1" applyProtection="1">
      <alignment horizontal="center"/>
      <protection/>
    </xf>
    <xf numFmtId="164" fontId="10" fillId="0" borderId="1" xfId="0" applyFont="1" applyBorder="1" applyAlignment="1" applyProtection="1">
      <alignment horizontal="center" vertical="center"/>
      <protection/>
    </xf>
    <xf numFmtId="164" fontId="11" fillId="3" borderId="2" xfId="20" applyFont="1" applyFill="1" applyBorder="1" applyAlignment="1" applyProtection="1">
      <alignment horizontal="center" vertical="center" wrapText="1"/>
      <protection/>
    </xf>
    <xf numFmtId="164" fontId="14" fillId="0" borderId="0" xfId="20" applyFont="1" applyFill="1" applyBorder="1" applyAlignment="1" applyProtection="1">
      <alignment vertical="center" wrapText="1"/>
      <protection/>
    </xf>
    <xf numFmtId="164" fontId="15" fillId="4" borderId="2" xfId="0" applyFont="1" applyFill="1" applyBorder="1" applyAlignment="1" applyProtection="1">
      <alignment horizontal="center"/>
      <protection/>
    </xf>
    <xf numFmtId="164" fontId="0" fillId="5" borderId="0" xfId="0" applyFont="1" applyFill="1" applyAlignment="1" applyProtection="1">
      <alignment/>
      <protection/>
    </xf>
    <xf numFmtId="164" fontId="16" fillId="4" borderId="2" xfId="0" applyFont="1" applyFill="1" applyBorder="1" applyAlignment="1" applyProtection="1">
      <alignment horizontal="center" vertical="center"/>
      <protection/>
    </xf>
    <xf numFmtId="164" fontId="16" fillId="4" borderId="3" xfId="0" applyFont="1" applyFill="1" applyBorder="1" applyAlignment="1" applyProtection="1">
      <alignment horizontal="center" vertical="center"/>
      <protection/>
    </xf>
    <xf numFmtId="164" fontId="17" fillId="4" borderId="2" xfId="0" applyFont="1" applyFill="1" applyBorder="1" applyAlignment="1" applyProtection="1">
      <alignment horizontal="center" vertical="center"/>
      <protection/>
    </xf>
    <xf numFmtId="164" fontId="0" fillId="5" borderId="0" xfId="0" applyFont="1" applyFill="1" applyAlignment="1" applyProtection="1">
      <alignment vertical="center"/>
      <protection/>
    </xf>
    <xf numFmtId="164" fontId="0" fillId="0" borderId="0" xfId="0" applyFont="1" applyAlignment="1" applyProtection="1">
      <alignment vertical="center"/>
      <protection/>
    </xf>
    <xf numFmtId="164" fontId="18" fillId="0" borderId="2" xfId="0" applyFont="1" applyBorder="1" applyAlignment="1" applyProtection="1">
      <alignment horizontal="center" vertical="center"/>
      <protection/>
    </xf>
    <xf numFmtId="164" fontId="19" fillId="0" borderId="2" xfId="20" applyFont="1" applyBorder="1" applyAlignment="1" applyProtection="1">
      <alignment vertical="center"/>
      <protection/>
    </xf>
    <xf numFmtId="165" fontId="16" fillId="6" borderId="2" xfId="0" applyNumberFormat="1" applyFont="1" applyFill="1" applyBorder="1" applyAlignment="1" applyProtection="1">
      <alignment horizontal="center" vertical="center"/>
      <protection locked="0"/>
    </xf>
    <xf numFmtId="166" fontId="18" fillId="6" borderId="4" xfId="0" applyNumberFormat="1" applyFont="1" applyFill="1" applyBorder="1" applyAlignment="1" applyProtection="1">
      <alignment horizontal="left" vertical="center" wrapText="1"/>
      <protection locked="0"/>
    </xf>
    <xf numFmtId="164" fontId="16" fillId="0" borderId="2" xfId="0" applyFont="1" applyBorder="1" applyAlignment="1" applyProtection="1">
      <alignment horizontal="center" vertical="center"/>
      <protection/>
    </xf>
    <xf numFmtId="164" fontId="18" fillId="3" borderId="2" xfId="0" applyFont="1" applyFill="1" applyBorder="1" applyAlignment="1" applyProtection="1">
      <alignment horizontal="center" vertical="center"/>
      <protection/>
    </xf>
    <xf numFmtId="164" fontId="19" fillId="0" borderId="2" xfId="0" applyFont="1" applyBorder="1" applyAlignment="1" applyProtection="1">
      <alignment vertical="center"/>
      <protection/>
    </xf>
    <xf numFmtId="168" fontId="16" fillId="6" borderId="2" xfId="0" applyNumberFormat="1" applyFont="1" applyFill="1" applyBorder="1" applyAlignment="1" applyProtection="1">
      <alignment horizontal="center" vertical="center"/>
      <protection locked="0"/>
    </xf>
    <xf numFmtId="164" fontId="19" fillId="0" borderId="2" xfId="0" applyFont="1" applyFill="1" applyBorder="1" applyAlignment="1" applyProtection="1">
      <alignment vertical="center"/>
      <protection/>
    </xf>
    <xf numFmtId="164" fontId="1" fillId="5" borderId="0" xfId="0" applyFont="1" applyFill="1" applyAlignment="1" applyProtection="1">
      <alignment vertical="center" wrapText="1"/>
      <protection/>
    </xf>
    <xf numFmtId="164" fontId="20" fillId="5" borderId="0" xfId="0" applyFont="1" applyFill="1" applyAlignment="1" applyProtection="1">
      <alignment vertical="center" wrapText="1"/>
      <protection/>
    </xf>
    <xf numFmtId="164" fontId="18" fillId="5" borderId="0" xfId="0" applyFont="1" applyFill="1" applyAlignment="1" applyProtection="1">
      <alignment/>
      <protection/>
    </xf>
    <xf numFmtId="164" fontId="16" fillId="3" borderId="2" xfId="0" applyFont="1" applyFill="1" applyBorder="1" applyAlignment="1" applyProtection="1">
      <alignment/>
      <protection/>
    </xf>
    <xf numFmtId="164" fontId="16" fillId="3" borderId="2" xfId="0" applyFont="1" applyFill="1" applyBorder="1" applyAlignment="1" applyProtection="1">
      <alignment horizontal="center"/>
      <protection/>
    </xf>
    <xf numFmtId="164" fontId="21" fillId="5" borderId="0" xfId="0" applyFont="1" applyFill="1" applyAlignment="1" applyProtection="1">
      <alignment/>
      <protection/>
    </xf>
    <xf numFmtId="164" fontId="21" fillId="0" borderId="0" xfId="0" applyFont="1" applyAlignment="1" applyProtection="1">
      <alignment/>
      <protection/>
    </xf>
    <xf numFmtId="164" fontId="0" fillId="5" borderId="0" xfId="0" applyFont="1" applyFill="1" applyAlignment="1" applyProtection="1">
      <alignment horizontal="center"/>
      <protection/>
    </xf>
    <xf numFmtId="164" fontId="22" fillId="5" borderId="0" xfId="0" applyFont="1" applyFill="1" applyBorder="1" applyAlignment="1" applyProtection="1">
      <alignment horizontal="center"/>
      <protection/>
    </xf>
    <xf numFmtId="164" fontId="0" fillId="5" borderId="0" xfId="0" applyFont="1" applyFill="1" applyBorder="1" applyAlignment="1" applyProtection="1">
      <alignment horizontal="center"/>
      <protection/>
    </xf>
    <xf numFmtId="164" fontId="23" fillId="0" borderId="0" xfId="0" applyFont="1" applyAlignment="1" applyProtection="1">
      <alignment/>
      <protection/>
    </xf>
    <xf numFmtId="164" fontId="10" fillId="0" borderId="0" xfId="0" applyFont="1" applyBorder="1" applyAlignment="1" applyProtection="1">
      <alignment horizontal="center" vertical="center"/>
      <protection/>
    </xf>
    <xf numFmtId="164" fontId="15" fillId="4" borderId="2" xfId="0" applyFont="1" applyFill="1" applyBorder="1" applyAlignment="1" applyProtection="1">
      <alignment horizontal="center" vertical="center"/>
      <protection/>
    </xf>
    <xf numFmtId="164" fontId="15" fillId="7" borderId="1" xfId="0" applyFont="1" applyFill="1" applyBorder="1" applyAlignment="1" applyProtection="1">
      <alignment vertical="center"/>
      <protection/>
    </xf>
    <xf numFmtId="164" fontId="23" fillId="5" borderId="0" xfId="0" applyFont="1" applyFill="1" applyAlignment="1" applyProtection="1">
      <alignment vertical="center"/>
      <protection/>
    </xf>
    <xf numFmtId="164" fontId="23" fillId="0" borderId="0" xfId="0" applyFont="1" applyAlignment="1" applyProtection="1">
      <alignment vertical="center"/>
      <protection/>
    </xf>
    <xf numFmtId="164" fontId="16" fillId="4" borderId="5" xfId="0" applyFont="1" applyFill="1" applyBorder="1" applyAlignment="1" applyProtection="1">
      <alignment horizontal="center" vertical="center"/>
      <protection/>
    </xf>
    <xf numFmtId="164" fontId="16" fillId="3" borderId="2" xfId="0" applyFont="1" applyFill="1" applyBorder="1" applyAlignment="1" applyProtection="1">
      <alignment horizontal="center" vertical="center"/>
      <protection/>
    </xf>
    <xf numFmtId="164" fontId="18" fillId="0" borderId="2" xfId="0" applyFont="1" applyBorder="1" applyAlignment="1" applyProtection="1">
      <alignment vertical="center"/>
      <protection/>
    </xf>
    <xf numFmtId="169" fontId="24" fillId="6" borderId="2" xfId="0" applyNumberFormat="1" applyFont="1" applyFill="1" applyBorder="1" applyAlignment="1" applyProtection="1">
      <alignment horizontal="center" vertical="center"/>
      <protection locked="0"/>
    </xf>
    <xf numFmtId="166" fontId="18" fillId="6" borderId="2" xfId="0" applyNumberFormat="1" applyFont="1" applyFill="1" applyBorder="1" applyAlignment="1" applyProtection="1">
      <alignment horizontal="left" vertical="center" wrapText="1"/>
      <protection locked="0"/>
    </xf>
    <xf numFmtId="164" fontId="16" fillId="0" borderId="6" xfId="0" applyFont="1" applyBorder="1" applyAlignment="1" applyProtection="1">
      <alignment horizontal="center" vertical="center"/>
      <protection/>
    </xf>
    <xf numFmtId="164" fontId="25" fillId="5" borderId="0" xfId="0" applyFont="1" applyFill="1" applyAlignment="1" applyProtection="1">
      <alignment vertical="center"/>
      <protection/>
    </xf>
    <xf numFmtId="166" fontId="16" fillId="6" borderId="2" xfId="0" applyNumberFormat="1" applyFont="1" applyFill="1" applyBorder="1" applyAlignment="1" applyProtection="1">
      <alignment horizontal="center" vertical="center"/>
      <protection locked="0"/>
    </xf>
    <xf numFmtId="164" fontId="16" fillId="8" borderId="2" xfId="0" applyFont="1" applyFill="1" applyBorder="1" applyAlignment="1" applyProtection="1">
      <alignment horizontal="center" vertical="center"/>
      <protection/>
    </xf>
    <xf numFmtId="168" fontId="24" fillId="6" borderId="2" xfId="0" applyNumberFormat="1" applyFont="1" applyFill="1" applyBorder="1" applyAlignment="1" applyProtection="1">
      <alignment horizontal="center" vertical="center"/>
      <protection locked="0"/>
    </xf>
    <xf numFmtId="164" fontId="24" fillId="4" borderId="2" xfId="0" applyFont="1" applyFill="1" applyBorder="1" applyAlignment="1" applyProtection="1">
      <alignment horizontal="center" vertical="center"/>
      <protection/>
    </xf>
    <xf numFmtId="164" fontId="24" fillId="7" borderId="0" xfId="0" applyFont="1" applyFill="1" applyBorder="1" applyAlignment="1" applyProtection="1">
      <alignment horizontal="center" vertical="center"/>
      <protection/>
    </xf>
    <xf numFmtId="164" fontId="16" fillId="7" borderId="2" xfId="0" applyFont="1" applyFill="1" applyBorder="1" applyAlignment="1" applyProtection="1">
      <alignment horizontal="center" vertical="center"/>
      <protection/>
    </xf>
    <xf numFmtId="164" fontId="22" fillId="5" borderId="0" xfId="0" applyFont="1" applyFill="1" applyAlignment="1" applyProtection="1">
      <alignment vertical="center"/>
      <protection/>
    </xf>
    <xf numFmtId="164" fontId="26" fillId="0" borderId="0" xfId="0" applyFont="1" applyAlignment="1" applyProtection="1">
      <alignment vertical="center"/>
      <protection/>
    </xf>
    <xf numFmtId="164" fontId="19" fillId="0" borderId="2" xfId="0" applyFont="1" applyBorder="1" applyAlignment="1" applyProtection="1">
      <alignment horizontal="center" vertical="center"/>
      <protection/>
    </xf>
    <xf numFmtId="164" fontId="18" fillId="0" borderId="2" xfId="0" applyFont="1" applyFill="1" applyBorder="1" applyAlignment="1" applyProtection="1">
      <alignment vertical="center"/>
      <protection/>
    </xf>
    <xf numFmtId="164" fontId="16" fillId="3" borderId="7" xfId="0" applyFont="1" applyFill="1" applyBorder="1" applyAlignment="1" applyProtection="1">
      <alignment horizontal="center" vertical="center"/>
      <protection/>
    </xf>
    <xf numFmtId="164" fontId="18" fillId="0" borderId="2" xfId="0" applyFont="1" applyBorder="1" applyAlignment="1" applyProtection="1">
      <alignment vertical="center" wrapText="1"/>
      <protection/>
    </xf>
    <xf numFmtId="164" fontId="18" fillId="5" borderId="0" xfId="0" applyFont="1" applyFill="1" applyAlignment="1" applyProtection="1">
      <alignment vertical="center"/>
      <protection/>
    </xf>
    <xf numFmtId="164" fontId="16" fillId="3" borderId="4" xfId="0" applyFont="1" applyFill="1" applyBorder="1" applyAlignment="1" applyProtection="1">
      <alignment horizontal="center" vertical="center"/>
      <protection/>
    </xf>
    <xf numFmtId="164" fontId="16" fillId="3" borderId="2" xfId="0" applyFont="1" applyFill="1" applyBorder="1" applyAlignment="1" applyProtection="1">
      <alignment horizontal="left" vertical="center"/>
      <protection/>
    </xf>
    <xf numFmtId="164" fontId="18" fillId="0" borderId="0" xfId="0" applyFont="1" applyFill="1" applyBorder="1" applyAlignment="1" applyProtection="1">
      <alignment horizontal="center" vertical="center" wrapText="1"/>
      <protection/>
    </xf>
    <xf numFmtId="164" fontId="23" fillId="5" borderId="0" xfId="0" applyFont="1" applyFill="1" applyAlignment="1" applyProtection="1">
      <alignment/>
      <protection/>
    </xf>
    <xf numFmtId="164" fontId="23" fillId="5" borderId="0" xfId="0" applyFont="1" applyFill="1" applyAlignment="1" applyProtection="1">
      <alignment horizontal="left"/>
      <protection/>
    </xf>
    <xf numFmtId="164" fontId="18" fillId="0" borderId="0" xfId="0" applyFont="1" applyFill="1" applyBorder="1" applyAlignment="1" applyProtection="1">
      <alignment horizontal="center" vertical="center"/>
      <protection/>
    </xf>
    <xf numFmtId="164" fontId="27" fillId="4" borderId="2" xfId="0" applyFont="1" applyFill="1" applyBorder="1" applyAlignment="1" applyProtection="1">
      <alignment horizontal="center" vertical="center"/>
      <protection/>
    </xf>
    <xf numFmtId="164" fontId="27" fillId="4" borderId="5" xfId="0" applyFont="1" applyFill="1" applyBorder="1" applyAlignment="1" applyProtection="1">
      <alignment vertical="center"/>
      <protection/>
    </xf>
    <xf numFmtId="164" fontId="27" fillId="4" borderId="6" xfId="0" applyFont="1" applyFill="1" applyBorder="1" applyAlignment="1" applyProtection="1">
      <alignment vertical="center"/>
      <protection/>
    </xf>
    <xf numFmtId="164" fontId="18" fillId="0" borderId="0" xfId="0" applyFont="1" applyAlignment="1" applyProtection="1">
      <alignment vertical="center"/>
      <protection/>
    </xf>
    <xf numFmtId="165" fontId="24" fillId="6" borderId="2" xfId="0" applyNumberFormat="1" applyFont="1" applyFill="1" applyBorder="1" applyAlignment="1" applyProtection="1">
      <alignment horizontal="center" vertical="center"/>
      <protection locked="0"/>
    </xf>
    <xf numFmtId="164" fontId="28" fillId="5" borderId="2" xfId="0" applyFont="1" applyFill="1" applyBorder="1" applyAlignment="1" applyProtection="1">
      <alignment horizontal="center" vertical="center"/>
      <protection/>
    </xf>
    <xf numFmtId="164" fontId="24" fillId="6" borderId="3" xfId="0" applyFont="1" applyFill="1" applyBorder="1" applyAlignment="1" applyProtection="1">
      <alignment horizontal="center" vertical="center"/>
      <protection locked="0"/>
    </xf>
    <xf numFmtId="164" fontId="24" fillId="8" borderId="2" xfId="0" applyFont="1" applyFill="1" applyBorder="1" applyAlignment="1" applyProtection="1">
      <alignment vertical="center"/>
      <protection/>
    </xf>
    <xf numFmtId="164" fontId="28" fillId="0" borderId="2" xfId="0" applyFont="1" applyBorder="1" applyAlignment="1" applyProtection="1">
      <alignment horizontal="center" vertical="center"/>
      <protection/>
    </xf>
    <xf numFmtId="164" fontId="24" fillId="6" borderId="2" xfId="0" applyFont="1" applyFill="1" applyBorder="1" applyAlignment="1" applyProtection="1">
      <alignment horizontal="center" vertical="center"/>
      <protection locked="0"/>
    </xf>
    <xf numFmtId="164" fontId="29" fillId="0" borderId="0" xfId="0" applyFont="1" applyAlignment="1" applyProtection="1">
      <alignment/>
      <protection/>
    </xf>
    <xf numFmtId="164" fontId="18" fillId="5" borderId="2" xfId="0" applyFont="1" applyFill="1" applyBorder="1" applyAlignment="1" applyProtection="1">
      <alignment horizontal="center" vertical="center"/>
      <protection/>
    </xf>
    <xf numFmtId="164" fontId="18" fillId="5" borderId="6" xfId="0" applyFont="1" applyFill="1" applyBorder="1" applyAlignment="1" applyProtection="1">
      <alignment horizontal="center" vertical="center"/>
      <protection/>
    </xf>
    <xf numFmtId="164" fontId="28" fillId="3" borderId="2" xfId="0" applyFont="1" applyFill="1" applyBorder="1" applyAlignment="1" applyProtection="1">
      <alignment horizontal="center" vertical="center"/>
      <protection/>
    </xf>
    <xf numFmtId="164" fontId="23" fillId="0" borderId="0" xfId="0" applyFont="1" applyAlignment="1" applyProtection="1">
      <alignment horizontal="center" vertical="center"/>
      <protection/>
    </xf>
    <xf numFmtId="164" fontId="28" fillId="7" borderId="6" xfId="0" applyFont="1" applyFill="1" applyBorder="1" applyAlignment="1" applyProtection="1">
      <alignment vertical="center"/>
      <protection/>
    </xf>
    <xf numFmtId="164" fontId="16" fillId="7" borderId="2" xfId="0" applyFont="1" applyFill="1" applyBorder="1" applyAlignment="1" applyProtection="1">
      <alignment vertical="center"/>
      <protection/>
    </xf>
    <xf numFmtId="164" fontId="30" fillId="4" borderId="2" xfId="0" applyFont="1" applyFill="1" applyBorder="1" applyAlignment="1" applyProtection="1">
      <alignment horizontal="center" vertical="center"/>
      <protection/>
    </xf>
    <xf numFmtId="164" fontId="16" fillId="7" borderId="6" xfId="0" applyFont="1" applyFill="1" applyBorder="1" applyAlignment="1" applyProtection="1">
      <alignment vertical="center"/>
      <protection/>
    </xf>
    <xf numFmtId="165" fontId="24" fillId="6" borderId="2" xfId="21" applyNumberFormat="1" applyFont="1" applyFill="1" applyBorder="1" applyAlignment="1" applyProtection="1">
      <alignment horizontal="center" vertical="center"/>
      <protection locked="0"/>
    </xf>
    <xf numFmtId="164" fontId="18" fillId="0" borderId="2" xfId="0" applyFont="1" applyBorder="1" applyAlignment="1" applyProtection="1">
      <alignment horizontal="left" vertical="center"/>
      <protection/>
    </xf>
    <xf numFmtId="164" fontId="28" fillId="5" borderId="6" xfId="0" applyFont="1" applyFill="1" applyBorder="1" applyAlignment="1" applyProtection="1">
      <alignment horizontal="center" vertical="center"/>
      <protection/>
    </xf>
    <xf numFmtId="164" fontId="24" fillId="6" borderId="2" xfId="0" applyFont="1" applyFill="1" applyBorder="1" applyAlignment="1" applyProtection="1">
      <alignment horizontal="center" vertical="center" wrapText="1"/>
      <protection locked="0"/>
    </xf>
    <xf numFmtId="164" fontId="19" fillId="5" borderId="2" xfId="0" applyFont="1" applyFill="1" applyBorder="1" applyAlignment="1" applyProtection="1">
      <alignment horizontal="left" vertical="center"/>
      <protection/>
    </xf>
    <xf numFmtId="164" fontId="18" fillId="0" borderId="2" xfId="0" applyFont="1" applyFill="1" applyBorder="1" applyAlignment="1" applyProtection="1">
      <alignment horizontal="left" vertical="center"/>
      <protection/>
    </xf>
    <xf numFmtId="164" fontId="28" fillId="0" borderId="6" xfId="0" applyFont="1" applyBorder="1" applyAlignment="1" applyProtection="1">
      <alignment horizontal="center" vertical="center"/>
      <protection/>
    </xf>
    <xf numFmtId="164" fontId="19" fillId="3" borderId="2" xfId="0" applyFont="1" applyFill="1" applyBorder="1" applyAlignment="1" applyProtection="1">
      <alignment horizontal="center" vertical="center"/>
      <protection/>
    </xf>
    <xf numFmtId="164" fontId="19" fillId="5" borderId="0" xfId="0" applyFont="1" applyFill="1" applyAlignment="1" applyProtection="1">
      <alignment horizontal="left" vertical="center"/>
      <protection/>
    </xf>
    <xf numFmtId="164" fontId="19" fillId="0" borderId="0" xfId="0" applyFont="1" applyAlignment="1" applyProtection="1">
      <alignment horizontal="left" vertical="center"/>
      <protection/>
    </xf>
    <xf numFmtId="164" fontId="18" fillId="0" borderId="2" xfId="0" applyFont="1" applyFill="1" applyBorder="1" applyAlignment="1" applyProtection="1">
      <alignment vertical="center" wrapText="1"/>
      <protection/>
    </xf>
    <xf numFmtId="164" fontId="24" fillId="8" borderId="2" xfId="0" applyFont="1" applyFill="1" applyBorder="1" applyAlignment="1" applyProtection="1">
      <alignment horizontal="center" vertical="center"/>
      <protection/>
    </xf>
    <xf numFmtId="164" fontId="28" fillId="5" borderId="5" xfId="0" applyFont="1" applyFill="1" applyBorder="1" applyAlignment="1" applyProtection="1">
      <alignment horizontal="center" vertical="center"/>
      <protection/>
    </xf>
    <xf numFmtId="168" fontId="24" fillId="6" borderId="2" xfId="21" applyNumberFormat="1" applyFont="1" applyFill="1" applyBorder="1" applyAlignment="1" applyProtection="1">
      <alignment horizontal="center" vertical="center"/>
      <protection locked="0"/>
    </xf>
    <xf numFmtId="164" fontId="16" fillId="4" borderId="2" xfId="0" applyFont="1" applyFill="1" applyBorder="1" applyAlignment="1" applyProtection="1">
      <alignment horizontal="center" vertical="center" wrapText="1"/>
      <protection/>
    </xf>
    <xf numFmtId="164" fontId="28" fillId="7" borderId="2" xfId="0" applyFont="1" applyFill="1" applyBorder="1" applyAlignment="1" applyProtection="1">
      <alignment horizontal="center" vertical="center"/>
      <protection/>
    </xf>
    <xf numFmtId="164" fontId="18" fillId="7" borderId="2" xfId="0" applyFont="1" applyFill="1" applyBorder="1" applyAlignment="1" applyProtection="1">
      <alignment horizontal="center" vertical="center"/>
      <protection/>
    </xf>
    <xf numFmtId="164" fontId="18" fillId="5" borderId="0" xfId="0" applyFont="1" applyFill="1" applyAlignment="1" applyProtection="1">
      <alignment horizontal="center" vertical="center"/>
      <protection/>
    </xf>
    <xf numFmtId="164" fontId="30" fillId="5" borderId="0" xfId="0" applyFont="1" applyFill="1" applyAlignment="1" applyProtection="1">
      <alignment horizontal="center" vertical="center"/>
      <protection/>
    </xf>
    <xf numFmtId="164" fontId="23" fillId="5" borderId="0" xfId="0" applyFont="1" applyFill="1" applyAlignment="1" applyProtection="1">
      <alignment horizontal="center" vertical="center"/>
      <protection/>
    </xf>
    <xf numFmtId="164" fontId="23" fillId="0" borderId="0" xfId="0" applyFont="1" applyAlignment="1" applyProtection="1">
      <alignment vertical="center" wrapText="1"/>
      <protection/>
    </xf>
    <xf numFmtId="164" fontId="32" fillId="9" borderId="1" xfId="20" applyFont="1" applyFill="1" applyBorder="1" applyAlignment="1" applyProtection="1">
      <alignment horizontal="center" vertical="center" wrapText="1"/>
      <protection/>
    </xf>
    <xf numFmtId="164" fontId="33" fillId="4" borderId="2" xfId="0" applyFont="1" applyFill="1" applyBorder="1" applyAlignment="1" applyProtection="1">
      <alignment horizontal="center" vertical="center"/>
      <protection/>
    </xf>
    <xf numFmtId="164" fontId="18" fillId="0" borderId="2" xfId="0" applyFont="1" applyBorder="1" applyAlignment="1" applyProtection="1">
      <alignment horizontal="left" vertical="center" wrapText="1"/>
      <protection/>
    </xf>
    <xf numFmtId="164" fontId="34" fillId="0" borderId="2" xfId="0" applyFont="1" applyBorder="1" applyAlignment="1" applyProtection="1">
      <alignment horizontal="center" vertical="center"/>
      <protection/>
    </xf>
    <xf numFmtId="164" fontId="18" fillId="4" borderId="2" xfId="0" applyFont="1" applyFill="1" applyBorder="1" applyAlignment="1" applyProtection="1">
      <alignment vertical="center"/>
      <protection/>
    </xf>
    <xf numFmtId="164" fontId="18" fillId="0" borderId="2" xfId="0" applyFont="1" applyFill="1" applyBorder="1" applyAlignment="1" applyProtection="1">
      <alignment horizontal="left" vertical="center" wrapText="1"/>
      <protection/>
    </xf>
    <xf numFmtId="164" fontId="16" fillId="4" borderId="2" xfId="0" applyFont="1" applyFill="1" applyBorder="1" applyAlignment="1" applyProtection="1">
      <alignment vertical="center"/>
      <protection/>
    </xf>
    <xf numFmtId="164" fontId="19" fillId="0" borderId="2" xfId="0" applyFont="1" applyBorder="1" applyAlignment="1" applyProtection="1">
      <alignment horizontal="left" vertical="center" wrapText="1"/>
      <protection/>
    </xf>
    <xf numFmtId="164" fontId="19" fillId="0" borderId="2" xfId="0" applyFont="1" applyBorder="1" applyAlignment="1" applyProtection="1">
      <alignment horizontal="left" vertical="center"/>
      <protection/>
    </xf>
    <xf numFmtId="164" fontId="16" fillId="0" borderId="2" xfId="0" applyFont="1" applyBorder="1" applyAlignment="1" applyProtection="1">
      <alignment horizontal="center" vertical="center" wrapText="1"/>
      <protection/>
    </xf>
    <xf numFmtId="164" fontId="18" fillId="0" borderId="3" xfId="0" applyFont="1" applyBorder="1" applyAlignment="1" applyProtection="1">
      <alignment horizontal="left" vertical="center" wrapText="1"/>
      <protection/>
    </xf>
    <xf numFmtId="164" fontId="16" fillId="5" borderId="2" xfId="0" applyFont="1" applyFill="1" applyBorder="1" applyAlignment="1" applyProtection="1">
      <alignment horizontal="right" vertical="center"/>
      <protection/>
    </xf>
    <xf numFmtId="170" fontId="16" fillId="6" borderId="2" xfId="0" applyNumberFormat="1" applyFont="1" applyFill="1" applyBorder="1" applyAlignment="1" applyProtection="1">
      <alignment horizontal="center" vertical="center"/>
      <protection locked="0"/>
    </xf>
    <xf numFmtId="164" fontId="18" fillId="4" borderId="2" xfId="0" applyFont="1" applyFill="1" applyBorder="1" applyAlignment="1" applyProtection="1">
      <alignment horizontal="left" vertical="center"/>
      <protection/>
    </xf>
    <xf numFmtId="164" fontId="18" fillId="8" borderId="2" xfId="0" applyFont="1" applyFill="1" applyBorder="1" applyAlignment="1" applyProtection="1">
      <alignment horizontal="center" vertical="center"/>
      <protection/>
    </xf>
    <xf numFmtId="164" fontId="18" fillId="8" borderId="6" xfId="0" applyFont="1" applyFill="1" applyBorder="1" applyAlignment="1" applyProtection="1">
      <alignment horizontal="center" vertical="center"/>
      <protection/>
    </xf>
    <xf numFmtId="164" fontId="18" fillId="8" borderId="2" xfId="0" applyFont="1" applyFill="1" applyBorder="1" applyAlignment="1" applyProtection="1">
      <alignment horizontal="left" vertical="center"/>
      <protection/>
    </xf>
    <xf numFmtId="164" fontId="16" fillId="4" borderId="6" xfId="0" applyFont="1" applyFill="1" applyBorder="1" applyAlignment="1" applyProtection="1">
      <alignment horizontal="center" vertical="center" wrapText="1"/>
      <protection/>
    </xf>
    <xf numFmtId="164" fontId="18" fillId="4" borderId="2" xfId="0" applyFont="1" applyFill="1" applyBorder="1" applyAlignment="1" applyProtection="1">
      <alignment horizontal="center" vertical="center" wrapText="1"/>
      <protection/>
    </xf>
    <xf numFmtId="164" fontId="18" fillId="0" borderId="4" xfId="0" applyFont="1" applyBorder="1" applyAlignment="1" applyProtection="1">
      <alignment horizontal="left" vertical="center" wrapText="1"/>
      <protection/>
    </xf>
    <xf numFmtId="164" fontId="16" fillId="4" borderId="2" xfId="0" applyFont="1" applyFill="1" applyBorder="1" applyAlignment="1" applyProtection="1">
      <alignment vertical="center" wrapText="1"/>
      <protection/>
    </xf>
    <xf numFmtId="164" fontId="18" fillId="5" borderId="2" xfId="0" applyFont="1" applyFill="1" applyBorder="1" applyAlignment="1" applyProtection="1">
      <alignment vertical="center" wrapText="1"/>
      <protection/>
    </xf>
    <xf numFmtId="164" fontId="19" fillId="5" borderId="0" xfId="0" applyFont="1" applyFill="1" applyAlignment="1" applyProtection="1">
      <alignment vertical="center" wrapText="1"/>
      <protection/>
    </xf>
    <xf numFmtId="164" fontId="18" fillId="5" borderId="0" xfId="0" applyFont="1" applyFill="1" applyAlignment="1" applyProtection="1">
      <alignment vertical="center" wrapText="1"/>
      <protection/>
    </xf>
    <xf numFmtId="164" fontId="23" fillId="5" borderId="0" xfId="0" applyFont="1" applyFill="1" applyAlignment="1" applyProtection="1">
      <alignment vertical="center" wrapText="1"/>
      <protection/>
    </xf>
    <xf numFmtId="164" fontId="36" fillId="3" borderId="2" xfId="20" applyFont="1" applyFill="1" applyBorder="1" applyAlignment="1" applyProtection="1">
      <alignment horizontal="center" vertical="center" wrapText="1"/>
      <protection/>
    </xf>
    <xf numFmtId="164" fontId="39" fillId="4" borderId="2" xfId="0" applyFont="1" applyFill="1" applyBorder="1" applyAlignment="1" applyProtection="1">
      <alignment horizontal="center" vertical="center"/>
      <protection/>
    </xf>
    <xf numFmtId="164" fontId="39" fillId="4" borderId="2" xfId="0" applyFont="1" applyFill="1" applyBorder="1" applyAlignment="1" applyProtection="1">
      <alignment vertical="center"/>
      <protection/>
    </xf>
    <xf numFmtId="164" fontId="24" fillId="0" borderId="2" xfId="0" applyFont="1" applyBorder="1" applyAlignment="1" applyProtection="1">
      <alignment horizontal="center" vertical="center"/>
      <protection/>
    </xf>
    <xf numFmtId="164" fontId="16" fillId="5" borderId="0" xfId="0" applyFont="1" applyFill="1" applyAlignment="1" applyProtection="1">
      <alignment vertical="center"/>
      <protection/>
    </xf>
    <xf numFmtId="164" fontId="27" fillId="4" borderId="2" xfId="0" applyFont="1" applyFill="1" applyBorder="1" applyAlignment="1" applyProtection="1">
      <alignment horizontal="center"/>
      <protection/>
    </xf>
    <xf numFmtId="164" fontId="27" fillId="6" borderId="0" xfId="0" applyFont="1" applyFill="1" applyBorder="1" applyAlignment="1" applyProtection="1">
      <alignment/>
      <protection/>
    </xf>
    <xf numFmtId="164" fontId="22" fillId="4" borderId="2" xfId="0" applyFont="1" applyFill="1" applyBorder="1" applyAlignment="1" applyProtection="1">
      <alignment horizontal="center" vertical="center"/>
      <protection/>
    </xf>
    <xf numFmtId="164" fontId="17" fillId="6" borderId="1" xfId="0" applyFont="1" applyFill="1" applyBorder="1" applyAlignment="1" applyProtection="1">
      <alignment vertical="center"/>
      <protection/>
    </xf>
    <xf numFmtId="164" fontId="25" fillId="5" borderId="0" xfId="0" applyFont="1" applyFill="1" applyBorder="1" applyAlignment="1" applyProtection="1">
      <alignment vertical="center"/>
      <protection/>
    </xf>
    <xf numFmtId="164" fontId="16" fillId="4" borderId="6" xfId="0" applyFont="1" applyFill="1" applyBorder="1" applyAlignment="1" applyProtection="1">
      <alignment horizontal="center" vertical="center"/>
      <protection/>
    </xf>
    <xf numFmtId="164" fontId="17" fillId="3" borderId="2" xfId="0" applyFont="1" applyFill="1" applyBorder="1" applyAlignment="1" applyProtection="1">
      <alignment horizontal="center" vertical="center"/>
      <protection/>
    </xf>
    <xf numFmtId="164" fontId="0" fillId="0" borderId="2" xfId="0" applyFont="1" applyBorder="1" applyAlignment="1" applyProtection="1">
      <alignment horizontal="center" vertical="center"/>
      <protection/>
    </xf>
    <xf numFmtId="164" fontId="25" fillId="0" borderId="2" xfId="0" applyFont="1" applyBorder="1" applyAlignment="1" applyProtection="1">
      <alignment vertical="center"/>
      <protection/>
    </xf>
    <xf numFmtId="164" fontId="18" fillId="0" borderId="6" xfId="0" applyFont="1" applyBorder="1" applyAlignment="1" applyProtection="1">
      <alignment horizontal="center" vertical="center"/>
      <protection/>
    </xf>
    <xf numFmtId="164" fontId="25" fillId="3" borderId="2" xfId="0" applyFont="1" applyFill="1" applyBorder="1" applyAlignment="1" applyProtection="1">
      <alignment horizontal="center" vertical="center"/>
      <protection/>
    </xf>
    <xf numFmtId="164" fontId="1" fillId="0" borderId="2" xfId="0" applyFont="1" applyBorder="1" applyAlignment="1" applyProtection="1">
      <alignment vertical="center"/>
      <protection/>
    </xf>
    <xf numFmtId="164" fontId="22" fillId="4" borderId="5" xfId="0" applyFont="1" applyFill="1" applyBorder="1" applyAlignment="1" applyProtection="1">
      <alignment vertical="center"/>
      <protection/>
    </xf>
    <xf numFmtId="164" fontId="22" fillId="4" borderId="6" xfId="0" applyFont="1" applyFill="1" applyBorder="1" applyAlignment="1" applyProtection="1">
      <alignment vertical="center"/>
      <protection/>
    </xf>
    <xf numFmtId="164" fontId="22" fillId="4" borderId="3" xfId="0" applyFont="1" applyFill="1" applyBorder="1" applyAlignment="1" applyProtection="1">
      <alignment horizontal="center" vertical="center"/>
      <protection/>
    </xf>
    <xf numFmtId="164" fontId="22" fillId="6" borderId="5" xfId="0" applyFont="1" applyFill="1" applyBorder="1" applyAlignment="1" applyProtection="1">
      <alignment vertical="center"/>
      <protection/>
    </xf>
    <xf numFmtId="164" fontId="22" fillId="6" borderId="6" xfId="0" applyFont="1" applyFill="1" applyBorder="1" applyAlignment="1" applyProtection="1">
      <alignment vertical="center"/>
      <protection/>
    </xf>
    <xf numFmtId="164" fontId="16" fillId="6" borderId="2" xfId="0" applyFont="1" applyFill="1" applyBorder="1" applyAlignment="1" applyProtection="1">
      <alignment horizontal="left" vertical="center" wrapText="1"/>
      <protection locked="0"/>
    </xf>
    <xf numFmtId="164" fontId="0" fillId="3" borderId="2" xfId="0" applyFont="1" applyFill="1" applyBorder="1" applyAlignment="1" applyProtection="1">
      <alignment horizontal="center" vertical="center"/>
      <protection/>
    </xf>
    <xf numFmtId="164" fontId="17" fillId="3" borderId="2" xfId="0" applyFont="1" applyFill="1" applyBorder="1" applyAlignment="1" applyProtection="1">
      <alignment horizontal="center"/>
      <protection/>
    </xf>
    <xf numFmtId="164" fontId="23" fillId="0" borderId="0" xfId="0" applyFont="1" applyAlignment="1" applyProtection="1">
      <alignment horizontal="center"/>
      <protection/>
    </xf>
    <xf numFmtId="164" fontId="27" fillId="4" borderId="0" xfId="0" applyFont="1" applyFill="1" applyBorder="1" applyAlignment="1" applyProtection="1">
      <alignment/>
      <protection/>
    </xf>
    <xf numFmtId="164" fontId="25" fillId="5" borderId="0" xfId="0" applyFont="1" applyFill="1" applyAlignment="1" applyProtection="1">
      <alignment/>
      <protection/>
    </xf>
    <xf numFmtId="164" fontId="16" fillId="4" borderId="6" xfId="0" applyFont="1" applyFill="1" applyBorder="1" applyAlignment="1" applyProtection="1">
      <alignment horizontal="center"/>
      <protection/>
    </xf>
    <xf numFmtId="164" fontId="18" fillId="0" borderId="0" xfId="0" applyFont="1" applyAlignment="1" applyProtection="1">
      <alignment/>
      <protection/>
    </xf>
    <xf numFmtId="164" fontId="18" fillId="5" borderId="0" xfId="0" applyFont="1" applyFill="1" applyAlignment="1" applyProtection="1">
      <alignment horizontal="center"/>
      <protection/>
    </xf>
    <xf numFmtId="164" fontId="23" fillId="5" borderId="0" xfId="0" applyFont="1" applyFill="1" applyAlignment="1" applyProtection="1">
      <alignment horizontal="center"/>
      <protection/>
    </xf>
    <xf numFmtId="164" fontId="23" fillId="0" borderId="2" xfId="0" applyFont="1" applyBorder="1" applyAlignment="1" applyProtection="1">
      <alignment horizontal="center" vertical="center"/>
      <protection/>
    </xf>
    <xf numFmtId="164" fontId="15" fillId="4" borderId="2" xfId="0" applyFont="1" applyFill="1" applyBorder="1" applyAlignment="1" applyProtection="1">
      <alignment horizontal="center" vertical="center" wrapText="1"/>
      <protection/>
    </xf>
    <xf numFmtId="164" fontId="26" fillId="3" borderId="2" xfId="0" applyFont="1" applyFill="1" applyBorder="1" applyAlignment="1" applyProtection="1">
      <alignment horizontal="center" vertical="center"/>
      <protection/>
    </xf>
    <xf numFmtId="164" fontId="23" fillId="0" borderId="0" xfId="0" applyFont="1" applyFill="1" applyBorder="1" applyAlignment="1" applyProtection="1">
      <alignment vertical="center"/>
      <protection/>
    </xf>
    <xf numFmtId="164" fontId="23" fillId="0" borderId="0" xfId="0" applyFont="1" applyFill="1" applyBorder="1" applyAlignment="1" applyProtection="1">
      <alignment/>
      <protection/>
    </xf>
    <xf numFmtId="164" fontId="19" fillId="0" borderId="5" xfId="0" applyFont="1" applyBorder="1" applyAlignment="1" applyProtection="1">
      <alignment vertical="center"/>
      <protection/>
    </xf>
    <xf numFmtId="164" fontId="19" fillId="0" borderId="6" xfId="0" applyFont="1" applyBorder="1" applyAlignment="1" applyProtection="1">
      <alignment vertical="center"/>
      <protection/>
    </xf>
    <xf numFmtId="164" fontId="16" fillId="4" borderId="8" xfId="0" applyFont="1" applyFill="1" applyBorder="1" applyAlignment="1" applyProtection="1">
      <alignment horizontal="center" vertical="center"/>
      <protection/>
    </xf>
    <xf numFmtId="164" fontId="26" fillId="3" borderId="7" xfId="0" applyFont="1" applyFill="1" applyBorder="1" applyAlignment="1" applyProtection="1">
      <alignment horizontal="center"/>
      <protection/>
    </xf>
    <xf numFmtId="164" fontId="28" fillId="5" borderId="8" xfId="0" applyFont="1" applyFill="1" applyBorder="1" applyAlignment="1" applyProtection="1">
      <alignment horizontal="center" vertical="center"/>
      <protection/>
    </xf>
    <xf numFmtId="164" fontId="18" fillId="3" borderId="7" xfId="0" applyFont="1" applyFill="1" applyBorder="1" applyAlignment="1" applyProtection="1">
      <alignment horizontal="center" vertical="center"/>
      <protection/>
    </xf>
    <xf numFmtId="164" fontId="18" fillId="0" borderId="0" xfId="0" applyFont="1" applyFill="1" applyBorder="1" applyAlignment="1" applyProtection="1">
      <alignment vertical="center"/>
      <protection/>
    </xf>
    <xf numFmtId="164" fontId="18" fillId="0" borderId="0" xfId="0" applyFont="1" applyFill="1" applyBorder="1" applyAlignment="1" applyProtection="1">
      <alignment/>
      <protection/>
    </xf>
    <xf numFmtId="164" fontId="18" fillId="0" borderId="5" xfId="0" applyFont="1" applyBorder="1" applyAlignment="1" applyProtection="1">
      <alignment vertical="center"/>
      <protection/>
    </xf>
    <xf numFmtId="164" fontId="18" fillId="0" borderId="6" xfId="0" applyFont="1" applyBorder="1" applyAlignment="1" applyProtection="1">
      <alignment vertical="center"/>
      <protection/>
    </xf>
    <xf numFmtId="170" fontId="24" fillId="6" borderId="3" xfId="21" applyNumberFormat="1" applyFont="1" applyFill="1" applyBorder="1" applyAlignment="1" applyProtection="1">
      <alignment horizontal="center" vertical="center"/>
      <protection locked="0"/>
    </xf>
    <xf numFmtId="165" fontId="19" fillId="8" borderId="2" xfId="21" applyNumberFormat="1" applyFont="1" applyFill="1" applyBorder="1" applyAlignment="1" applyProtection="1">
      <alignment horizontal="center" vertical="center"/>
      <protection/>
    </xf>
    <xf numFmtId="164" fontId="33" fillId="0" borderId="0" xfId="0" applyFont="1" applyFill="1" applyBorder="1" applyAlignment="1" applyProtection="1">
      <alignment horizontal="left" vertical="center"/>
      <protection/>
    </xf>
    <xf numFmtId="164" fontId="42" fillId="0" borderId="0" xfId="0" applyFont="1" applyFill="1" applyBorder="1" applyAlignment="1" applyProtection="1">
      <alignment vertical="center"/>
      <protection/>
    </xf>
    <xf numFmtId="171" fontId="24" fillId="6" borderId="3" xfId="21" applyNumberFormat="1" applyFont="1" applyFill="1" applyBorder="1" applyAlignment="1" applyProtection="1">
      <alignment horizontal="center" vertical="center"/>
      <protection locked="0"/>
    </xf>
    <xf numFmtId="164" fontId="43" fillId="0" borderId="0" xfId="0" applyFont="1" applyBorder="1" applyAlignment="1" applyProtection="1">
      <alignment vertical="center"/>
      <protection/>
    </xf>
    <xf numFmtId="164" fontId="42" fillId="0" borderId="0" xfId="0" applyFont="1" applyBorder="1" applyAlignment="1" applyProtection="1">
      <alignment vertical="center"/>
      <protection/>
    </xf>
    <xf numFmtId="164" fontId="42" fillId="0" borderId="0" xfId="0" applyFont="1" applyBorder="1" applyAlignment="1" applyProtection="1">
      <alignment vertical="center" wrapText="1"/>
      <protection/>
    </xf>
    <xf numFmtId="164" fontId="28" fillId="4" borderId="6" xfId="0" applyFont="1" applyFill="1" applyBorder="1" applyAlignment="1" applyProtection="1">
      <alignment vertical="center" wrapText="1"/>
      <protection/>
    </xf>
    <xf numFmtId="164" fontId="16" fillId="4" borderId="6" xfId="0" applyFont="1" applyFill="1" applyBorder="1" applyAlignment="1" applyProtection="1">
      <alignment vertical="center" wrapText="1"/>
      <protection/>
    </xf>
    <xf numFmtId="164" fontId="18" fillId="0" borderId="2" xfId="0" applyFont="1" applyFill="1" applyBorder="1" applyAlignment="1" applyProtection="1">
      <alignment horizontal="center" vertical="center"/>
      <protection/>
    </xf>
    <xf numFmtId="164" fontId="18" fillId="0" borderId="2" xfId="0" applyFont="1" applyBorder="1" applyAlignment="1" applyProtection="1">
      <alignment horizontal="center" vertical="center" wrapText="1"/>
      <protection/>
    </xf>
    <xf numFmtId="164" fontId="16" fillId="6" borderId="2" xfId="0" applyFont="1" applyFill="1" applyBorder="1" applyAlignment="1" applyProtection="1">
      <alignment horizontal="center" vertical="center" wrapText="1"/>
      <protection locked="0"/>
    </xf>
    <xf numFmtId="164" fontId="18" fillId="6" borderId="2" xfId="0" applyFont="1" applyFill="1" applyBorder="1" applyAlignment="1" applyProtection="1">
      <alignment horizontal="left" vertical="center" wrapText="1"/>
      <protection locked="0"/>
    </xf>
    <xf numFmtId="164" fontId="18" fillId="0" borderId="0" xfId="0" applyFont="1" applyFill="1" applyBorder="1" applyAlignment="1" applyProtection="1">
      <alignment vertical="center" wrapText="1"/>
      <protection/>
    </xf>
    <xf numFmtId="164" fontId="28" fillId="4" borderId="5" xfId="0" applyFont="1" applyFill="1" applyBorder="1" applyAlignment="1" applyProtection="1">
      <alignment vertical="center" wrapText="1"/>
      <protection/>
    </xf>
    <xf numFmtId="164" fontId="28" fillId="4" borderId="6" xfId="0" applyFont="1" applyFill="1" applyBorder="1" applyAlignment="1" applyProtection="1">
      <alignment vertical="center"/>
      <protection/>
    </xf>
    <xf numFmtId="164" fontId="16" fillId="5" borderId="0" xfId="0" applyFont="1" applyFill="1" applyAlignment="1" applyProtection="1">
      <alignment horizontal="center" vertical="center"/>
      <protection/>
    </xf>
    <xf numFmtId="164" fontId="44" fillId="0" borderId="0" xfId="0" applyFont="1" applyAlignment="1" applyProtection="1">
      <alignment vertical="center" wrapText="1"/>
      <protection/>
    </xf>
    <xf numFmtId="164" fontId="18" fillId="0" borderId="0" xfId="0" applyFont="1" applyAlignment="1" applyProtection="1">
      <alignment horizontal="center" vertical="center"/>
      <protection/>
    </xf>
    <xf numFmtId="164" fontId="36" fillId="3" borderId="9" xfId="20" applyFont="1" applyFill="1" applyBorder="1" applyAlignment="1" applyProtection="1">
      <alignment horizontal="center" vertical="center" wrapText="1"/>
      <protection/>
    </xf>
    <xf numFmtId="164" fontId="39" fillId="4" borderId="10" xfId="0" applyFont="1" applyFill="1" applyBorder="1" applyAlignment="1" applyProtection="1">
      <alignment vertical="center"/>
      <protection/>
    </xf>
    <xf numFmtId="164" fontId="16" fillId="4" borderId="10" xfId="0" applyFont="1" applyFill="1" applyBorder="1" applyAlignment="1" applyProtection="1">
      <alignment horizontal="center" vertical="center"/>
      <protection/>
    </xf>
    <xf numFmtId="164" fontId="45" fillId="0" borderId="0" xfId="0" applyFont="1" applyFill="1" applyAlignment="1" applyProtection="1">
      <alignment vertical="center"/>
      <protection/>
    </xf>
    <xf numFmtId="164" fontId="24" fillId="4" borderId="5" xfId="0" applyFont="1" applyFill="1" applyBorder="1" applyAlignment="1" applyProtection="1">
      <alignment horizontal="center" vertical="center"/>
      <protection/>
    </xf>
    <xf numFmtId="164" fontId="18" fillId="0" borderId="0" xfId="0" applyFont="1" applyFill="1" applyAlignment="1" applyProtection="1">
      <alignment vertical="center"/>
      <protection/>
    </xf>
    <xf numFmtId="164" fontId="18" fillId="4" borderId="0" xfId="0" applyFont="1" applyFill="1" applyAlignment="1" applyProtection="1">
      <alignment horizontal="center" vertical="center"/>
      <protection/>
    </xf>
    <xf numFmtId="164" fontId="18" fillId="8" borderId="2" xfId="0" applyFont="1" applyFill="1" applyBorder="1" applyAlignment="1" applyProtection="1">
      <alignment horizontal="center" vertical="center" wrapText="1"/>
      <protection/>
    </xf>
    <xf numFmtId="164" fontId="24" fillId="0" borderId="5" xfId="0" applyFont="1" applyBorder="1" applyAlignment="1" applyProtection="1">
      <alignment horizontal="center" vertical="center"/>
      <protection/>
    </xf>
    <xf numFmtId="164" fontId="16" fillId="0" borderId="2" xfId="0" applyFont="1" applyFill="1" applyBorder="1" applyAlignment="1" applyProtection="1">
      <alignment horizontal="right" vertical="center" wrapText="1"/>
      <protection/>
    </xf>
    <xf numFmtId="164" fontId="24" fillId="4" borderId="5" xfId="0" applyFont="1" applyFill="1" applyBorder="1" applyAlignment="1" applyProtection="1">
      <alignment vertical="center"/>
      <protection/>
    </xf>
    <xf numFmtId="164" fontId="24" fillId="0" borderId="6" xfId="0" applyFont="1" applyBorder="1" applyAlignment="1" applyProtection="1">
      <alignment horizontal="center" vertical="center"/>
      <protection/>
    </xf>
    <xf numFmtId="164" fontId="18" fillId="3" borderId="3" xfId="0" applyFont="1" applyFill="1" applyBorder="1" applyAlignment="1" applyProtection="1">
      <alignment horizontal="center" vertical="center"/>
      <protection/>
    </xf>
    <xf numFmtId="164" fontId="18" fillId="0" borderId="0" xfId="0" applyFont="1" applyBorder="1" applyAlignment="1" applyProtection="1">
      <alignment vertical="center"/>
      <protection/>
    </xf>
    <xf numFmtId="164" fontId="19" fillId="5" borderId="2" xfId="0" applyFont="1" applyFill="1" applyBorder="1" applyAlignment="1" applyProtection="1">
      <alignment vertical="center"/>
      <protection/>
    </xf>
    <xf numFmtId="164" fontId="24" fillId="5" borderId="6" xfId="0" applyFont="1" applyFill="1" applyBorder="1" applyAlignment="1" applyProtection="1">
      <alignment horizontal="center" vertical="center"/>
      <protection/>
    </xf>
    <xf numFmtId="164" fontId="28" fillId="5" borderId="0" xfId="0" applyFont="1" applyFill="1" applyBorder="1" applyAlignment="1" applyProtection="1">
      <alignment vertical="center"/>
      <protection/>
    </xf>
    <xf numFmtId="164" fontId="18" fillId="5" borderId="2" xfId="0" applyFont="1" applyFill="1" applyBorder="1" applyAlignment="1" applyProtection="1">
      <alignment horizontal="left" vertical="center"/>
      <protection/>
    </xf>
    <xf numFmtId="164" fontId="18" fillId="3" borderId="11" xfId="0" applyFont="1" applyFill="1" applyBorder="1" applyAlignment="1" applyProtection="1">
      <alignment horizontal="center" vertical="center"/>
      <protection/>
    </xf>
    <xf numFmtId="164" fontId="18" fillId="5" borderId="2" xfId="0" applyFont="1" applyFill="1" applyBorder="1" applyAlignment="1" applyProtection="1">
      <alignment horizontal="left" vertical="center" wrapText="1"/>
      <protection/>
    </xf>
    <xf numFmtId="164" fontId="24" fillId="5" borderId="5" xfId="0" applyFont="1" applyFill="1" applyBorder="1" applyAlignment="1" applyProtection="1">
      <alignment horizontal="center" vertical="center"/>
      <protection/>
    </xf>
    <xf numFmtId="164" fontId="18" fillId="3" borderId="12" xfId="0" applyFont="1" applyFill="1" applyBorder="1" applyAlignment="1" applyProtection="1">
      <alignment horizontal="center" vertical="center"/>
      <protection/>
    </xf>
    <xf numFmtId="164" fontId="16" fillId="0" borderId="2" xfId="0" applyFont="1" applyFill="1" applyBorder="1" applyAlignment="1" applyProtection="1">
      <alignment horizontal="center" vertical="center"/>
      <protection/>
    </xf>
    <xf numFmtId="164" fontId="33" fillId="6" borderId="2" xfId="0" applyFont="1" applyFill="1" applyBorder="1" applyAlignment="1" applyProtection="1">
      <alignment horizontal="left" vertical="center"/>
      <protection locked="0"/>
    </xf>
    <xf numFmtId="164" fontId="18" fillId="8" borderId="2" xfId="0" applyFont="1" applyFill="1" applyBorder="1" applyAlignment="1" applyProtection="1">
      <alignment vertical="center"/>
      <protection/>
    </xf>
    <xf numFmtId="164" fontId="46" fillId="6" borderId="2" xfId="0" applyNumberFormat="1" applyFont="1" applyFill="1" applyBorder="1" applyAlignment="1" applyProtection="1">
      <alignment horizontal="left" vertical="center" wrapText="1"/>
      <protection locked="0"/>
    </xf>
    <xf numFmtId="164" fontId="18" fillId="0" borderId="13" xfId="0" applyFont="1" applyFill="1" applyBorder="1" applyAlignment="1" applyProtection="1">
      <alignment horizontal="center" vertical="center" wrapText="1"/>
      <protection/>
    </xf>
    <xf numFmtId="164" fontId="24" fillId="0" borderId="14" xfId="0" applyFont="1" applyBorder="1" applyAlignment="1" applyProtection="1">
      <alignment horizontal="center" vertical="center"/>
      <protection/>
    </xf>
    <xf numFmtId="164" fontId="34" fillId="0" borderId="11" xfId="0" applyFont="1" applyBorder="1" applyAlignment="1" applyProtection="1">
      <alignment horizontal="center" vertical="center" wrapText="1"/>
      <protection/>
    </xf>
    <xf numFmtId="164" fontId="19" fillId="0" borderId="2" xfId="0" applyFont="1" applyFill="1" applyBorder="1" applyAlignment="1" applyProtection="1">
      <alignment horizontal="center" vertical="center"/>
      <protection/>
    </xf>
    <xf numFmtId="164" fontId="34" fillId="0" borderId="7" xfId="0" applyFont="1" applyBorder="1" applyAlignment="1" applyProtection="1">
      <alignment vertical="center"/>
      <protection/>
    </xf>
    <xf numFmtId="164" fontId="24" fillId="0" borderId="2" xfId="0" applyFont="1" applyBorder="1" applyAlignment="1" applyProtection="1">
      <alignment horizontal="center" vertical="center" wrapText="1"/>
      <protection/>
    </xf>
    <xf numFmtId="164" fontId="24" fillId="0" borderId="5" xfId="0" applyFont="1" applyBorder="1" applyAlignment="1" applyProtection="1">
      <alignment horizontal="center" vertical="center" wrapText="1"/>
      <protection/>
    </xf>
    <xf numFmtId="164" fontId="18" fillId="5" borderId="3" xfId="0" applyFont="1" applyFill="1" applyBorder="1" applyAlignment="1" applyProtection="1">
      <alignment vertical="center"/>
      <protection/>
    </xf>
    <xf numFmtId="164" fontId="16" fillId="0" borderId="0" xfId="0" applyFont="1" applyFill="1" applyAlignment="1" applyProtection="1">
      <alignment horizontal="center" vertical="center"/>
      <protection/>
    </xf>
    <xf numFmtId="164" fontId="16" fillId="0" borderId="0" xfId="0" applyFont="1" applyAlignment="1" applyProtection="1">
      <alignment horizontal="center" vertical="center"/>
      <protection/>
    </xf>
    <xf numFmtId="164" fontId="18" fillId="0" borderId="0" xfId="0" applyFont="1" applyFill="1" applyAlignment="1" applyProtection="1">
      <alignment vertical="center" wrapText="1"/>
      <protection/>
    </xf>
    <xf numFmtId="164" fontId="18" fillId="0" borderId="0" xfId="0" applyFont="1" applyAlignment="1" applyProtection="1">
      <alignment vertical="center" wrapText="1"/>
      <protection/>
    </xf>
    <xf numFmtId="164" fontId="18" fillId="0" borderId="3" xfId="0" applyFont="1" applyBorder="1" applyAlignment="1" applyProtection="1">
      <alignment horizontal="center" vertical="center" wrapText="1"/>
      <protection/>
    </xf>
    <xf numFmtId="164" fontId="24" fillId="0" borderId="0" xfId="0" applyFont="1" applyFill="1" applyAlignment="1" applyProtection="1">
      <alignment horizontal="center" vertical="center"/>
      <protection/>
    </xf>
    <xf numFmtId="164" fontId="18" fillId="0" borderId="0" xfId="0" applyFont="1" applyFill="1" applyAlignment="1" applyProtection="1">
      <alignment horizontal="center" vertical="center"/>
      <protection/>
    </xf>
    <xf numFmtId="164" fontId="24" fillId="0" borderId="0" xfId="0" applyFont="1" applyFill="1" applyAlignment="1" applyProtection="1">
      <alignment vertical="center"/>
      <protection/>
    </xf>
    <xf numFmtId="164" fontId="0" fillId="0" borderId="0" xfId="0" applyFont="1" applyAlignment="1">
      <alignment/>
    </xf>
    <xf numFmtId="164" fontId="10" fillId="0" borderId="1" xfId="0" applyFont="1" applyBorder="1" applyAlignment="1">
      <alignment horizontal="center" vertical="center"/>
    </xf>
    <xf numFmtId="164" fontId="47" fillId="0" borderId="2" xfId="0" applyFont="1" applyBorder="1" applyAlignment="1">
      <alignment horizontal="center" vertical="center"/>
    </xf>
    <xf numFmtId="164" fontId="48" fillId="10" borderId="2" xfId="0" applyFont="1" applyFill="1" applyBorder="1" applyAlignment="1">
      <alignment horizontal="center" vertical="center"/>
    </xf>
    <xf numFmtId="164" fontId="0" fillId="0" borderId="2" xfId="0" applyFont="1" applyBorder="1" applyAlignment="1">
      <alignment horizontal="left" vertical="center"/>
    </xf>
    <xf numFmtId="164" fontId="0" fillId="0" borderId="2" xfId="0" applyFont="1" applyBorder="1" applyAlignment="1">
      <alignment horizontal="center" vertical="center"/>
    </xf>
    <xf numFmtId="164" fontId="49" fillId="3" borderId="2" xfId="0" applyFont="1" applyFill="1" applyBorder="1" applyAlignment="1">
      <alignment horizontal="center" vertical="center"/>
    </xf>
    <xf numFmtId="164" fontId="49" fillId="3" borderId="2" xfId="0" applyFont="1" applyFill="1" applyBorder="1" applyAlignment="1">
      <alignment horizontal="center"/>
    </xf>
    <xf numFmtId="172" fontId="49" fillId="3" borderId="2" xfId="0" applyNumberFormat="1" applyFont="1" applyFill="1" applyBorder="1" applyAlignment="1">
      <alignment horizontal="center"/>
    </xf>
    <xf numFmtId="172" fontId="0" fillId="0" borderId="0" xfId="0" applyNumberFormat="1" applyFont="1" applyAlignment="1">
      <alignment/>
    </xf>
  </cellXfs>
  <cellStyles count="8">
    <cellStyle name="Normal" xfId="0"/>
    <cellStyle name="Comma" xfId="15"/>
    <cellStyle name="Comma [0]" xfId="16"/>
    <cellStyle name="Currency" xfId="17"/>
    <cellStyle name="Currency [0]" xfId="18"/>
    <cellStyle name="Percent" xfId="19"/>
    <cellStyle name="Normal 2" xfId="20"/>
    <cellStyle name="Excel_BuiltIn_Ênfase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133350</xdr:rowOff>
    </xdr:from>
    <xdr:to>
      <xdr:col>21</xdr:col>
      <xdr:colOff>571500</xdr:colOff>
      <xdr:row>51</xdr:row>
      <xdr:rowOff>123825</xdr:rowOff>
    </xdr:to>
    <xdr:sp fLocksText="0">
      <xdr:nvSpPr>
        <xdr:cNvPr id="1" name="CaixaDeTexto 1"/>
        <xdr:cNvSpPr txBox="1">
          <a:spLocks noChangeArrowheads="1"/>
        </xdr:cNvSpPr>
      </xdr:nvSpPr>
      <xdr:spPr>
        <a:xfrm>
          <a:off x="390525" y="295275"/>
          <a:ext cx="12982575" cy="80867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
</a:t>
          </a:r>
          <a:r>
            <a:rPr lang="en-US" cap="none" sz="2800" b="1" i="0" u="none" baseline="0">
              <a:solidFill>
                <a:srgbClr val="FF0000"/>
              </a:solidFill>
              <a:latin typeface="Arial"/>
              <a:ea typeface="Arial"/>
              <a:cs typeface="Arial"/>
            </a:rPr>
            <a:t>IMPORTANTE</a:t>
          </a:r>
          <a:r>
            <a:rPr lang="en-US" cap="none" sz="28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As alterações feitas nessa planilha não foram referentes às informações solicitadas, essas permanecem as mesmas. A necessidade de fazer algumas alterações ocorreu porque com o bloqueio das células, era impossível converter o arquivo em </a:t>
          </a:r>
          <a:r>
            <a:rPr lang="en-US" cap="none" sz="1500" b="1" i="0" u="none" baseline="0">
              <a:solidFill>
                <a:srgbClr val="000000"/>
              </a:solidFill>
              <a:latin typeface="Arial"/>
              <a:ea typeface="Arial"/>
              <a:cs typeface="Arial"/>
            </a:rPr>
            <a:t>PDF</a:t>
          </a:r>
          <a:r>
            <a:rPr lang="en-US" cap="none" sz="1500" b="0" i="0" u="none" baseline="0">
              <a:solidFill>
                <a:srgbClr val="000000"/>
              </a:solidFill>
              <a:latin typeface="Arial"/>
              <a:ea typeface="Arial"/>
              <a:cs typeface="Arial"/>
            </a:rPr>
            <a:t> para que fosse feita a publicação por parte do município. Dessa forma é possível fazer, copiando e colando cada aba da planilha em uma nova e convertendo em PDF.
 - Se você já havia preenchido a planilha enviada anteriormente, basta transferir o conteúdo selecionando os campos preenchidos e utilizando </a:t>
          </a:r>
          <a:r>
            <a:rPr lang="en-US" cap="none" sz="1500" b="1" i="0" u="none" baseline="0">
              <a:solidFill>
                <a:srgbClr val="000000"/>
              </a:solidFill>
              <a:latin typeface="Arial"/>
              <a:ea typeface="Arial"/>
              <a:cs typeface="Arial"/>
            </a:rPr>
            <a:t>"copiar"</a:t>
          </a:r>
          <a:r>
            <a:rPr lang="en-US" cap="none" sz="1500" b="0" i="0" u="none" baseline="0">
              <a:solidFill>
                <a:srgbClr val="000000"/>
              </a:solidFill>
              <a:latin typeface="Arial"/>
              <a:ea typeface="Arial"/>
              <a:cs typeface="Arial"/>
            </a:rPr>
            <a:t>(&lt;CTRL+C&gt;) e </a:t>
          </a:r>
          <a:r>
            <a:rPr lang="en-US" cap="none" sz="1500" b="1" i="0" u="none" baseline="0">
              <a:solidFill>
                <a:srgbClr val="000000"/>
              </a:solidFill>
              <a:latin typeface="Arial"/>
              <a:ea typeface="Arial"/>
              <a:cs typeface="Arial"/>
            </a:rPr>
            <a:t>"colar"</a:t>
          </a:r>
          <a:r>
            <a:rPr lang="en-US" cap="none" sz="1500" b="0" i="0" u="none" baseline="0">
              <a:solidFill>
                <a:srgbClr val="000000"/>
              </a:solidFill>
              <a:latin typeface="Arial"/>
              <a:ea typeface="Arial"/>
              <a:cs typeface="Arial"/>
            </a:rPr>
            <a:t>(CTRL+V) na nova planilha.
 - </a:t>
          </a:r>
          <a:r>
            <a:rPr lang="en-US" cap="none" sz="1500" b="1" i="0" u="none" baseline="0">
              <a:solidFill>
                <a:srgbClr val="000000"/>
              </a:solidFill>
              <a:latin typeface="Arial"/>
              <a:ea typeface="Arial"/>
              <a:cs typeface="Arial"/>
            </a:rPr>
            <a:t>OBRIGATORIAMENTE,</a:t>
          </a:r>
          <a:r>
            <a:rPr lang="en-US" cap="none" sz="1500" b="0" i="0" u="none" baseline="0">
              <a:solidFill>
                <a:srgbClr val="000000"/>
              </a:solidFill>
              <a:latin typeface="Arial"/>
              <a:ea typeface="Arial"/>
              <a:cs typeface="Arial"/>
            </a:rPr>
            <a:t> a planilha deve ser anexada no sistema do PMVA no formato Excel (.XLS ou .XLSX). Ela possui fórmulas que automatizam a apuração do preenchimento e para que possamos acessar o resultado não pode estar em PDF. Caso queira anexar em PDF para preservar o conteúdo, anexe 2 arquivos, em PDF </a:t>
          </a:r>
          <a:r>
            <a:rPr lang="en-US" cap="none" sz="1500" b="1" i="0" u="none" baseline="0">
              <a:solidFill>
                <a:srgbClr val="000000"/>
              </a:solidFill>
              <a:latin typeface="Arial"/>
              <a:ea typeface="Arial"/>
              <a:cs typeface="Arial"/>
            </a:rPr>
            <a:t>e</a:t>
          </a:r>
          <a:r>
            <a:rPr lang="en-US" cap="none" sz="1500" b="0" i="0" u="none" baseline="0">
              <a:solidFill>
                <a:srgbClr val="000000"/>
              </a:solidFill>
              <a:latin typeface="Arial"/>
              <a:ea typeface="Arial"/>
              <a:cs typeface="Arial"/>
            </a:rPr>
            <a:t> EXCEL selecionando 2 vezes a tarefa "Banco de dados (planilha PMVA)".
</a:t>
          </a:r>
          <a:r>
            <a:rPr lang="en-US" cap="none" sz="14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Informações sobre o </a:t>
          </a:r>
          <a:r>
            <a:rPr lang="en-US" cap="none" sz="1600" b="1" i="0" u="none" baseline="0">
              <a:solidFill>
                <a:srgbClr val="FF0000"/>
              </a:solidFill>
              <a:latin typeface="Arial"/>
              <a:ea typeface="Arial"/>
              <a:cs typeface="Arial"/>
            </a:rPr>
            <a:t>preenchimento</a:t>
          </a:r>
          <a:r>
            <a:rPr lang="en-US" cap="none" sz="1600" b="0" i="0" u="none" baseline="0">
              <a:solidFill>
                <a:srgbClr val="FF0000"/>
              </a:solidFill>
              <a:latin typeface="Arial"/>
              <a:ea typeface="Arial"/>
              <a:cs typeface="Arial"/>
            </a:rPr>
            <a:t>:
</a:t>
          </a:r>
          <a:r>
            <a:rPr lang="en-US" cap="none" sz="1500" b="0" i="0" u="none" baseline="0">
              <a:solidFill>
                <a:srgbClr val="000000"/>
              </a:solidFill>
              <a:latin typeface="Arial"/>
              <a:ea typeface="Arial"/>
              <a:cs typeface="Arial"/>
            </a:rPr>
            <a:t>           - Se a informação solicitada for zero, ou seja, </a:t>
          </a:r>
          <a:r>
            <a:rPr lang="en-US" cap="none" sz="1500" b="1" i="0" u="none" baseline="0">
              <a:solidFill>
                <a:srgbClr val="000000"/>
              </a:solidFill>
              <a:latin typeface="Arial"/>
              <a:ea typeface="Arial"/>
              <a:cs typeface="Arial"/>
            </a:rPr>
            <a:t>não existe ocorrência</a:t>
          </a:r>
          <a:r>
            <a:rPr lang="en-US" cap="none" sz="1500" b="0" i="0" u="none" baseline="0">
              <a:solidFill>
                <a:srgbClr val="000000"/>
              </a:solidFill>
              <a:latin typeface="Arial"/>
              <a:ea typeface="Arial"/>
              <a:cs typeface="Arial"/>
            </a:rPr>
            <a:t>, preencha o campo com o </a:t>
          </a:r>
          <a:r>
            <a:rPr lang="en-US" cap="none" sz="1500" b="1" i="0" u="none" baseline="0">
              <a:solidFill>
                <a:srgbClr val="000000"/>
              </a:solidFill>
              <a:latin typeface="Arial"/>
              <a:ea typeface="Arial"/>
              <a:cs typeface="Arial"/>
            </a:rPr>
            <a:t>número 0</a:t>
          </a:r>
          <a:r>
            <a:rPr lang="en-US" cap="none" sz="1500" b="0" i="0" u="none" baseline="0">
              <a:solidFill>
                <a:srgbClr val="000000"/>
              </a:solidFill>
              <a:latin typeface="Arial"/>
              <a:ea typeface="Arial"/>
              <a:cs typeface="Arial"/>
            </a:rPr>
            <a:t>. Caso vc desconheça a informação pq não tem levantamento feito para ela, deixe o campo em branco.
           - A coluna </a:t>
          </a:r>
          <a:r>
            <a:rPr lang="en-US" cap="none" sz="1500" b="1" i="0" u="none" baseline="0">
              <a:solidFill>
                <a:srgbClr val="000000"/>
              </a:solidFill>
              <a:latin typeface="Arial"/>
              <a:ea typeface="Arial"/>
              <a:cs typeface="Arial"/>
            </a:rPr>
            <a:t>"Observações" </a:t>
          </a:r>
          <a:r>
            <a:rPr lang="en-US" cap="none" sz="1500" b="0" i="0" u="none" baseline="0">
              <a:solidFill>
                <a:srgbClr val="000000"/>
              </a:solidFill>
              <a:latin typeface="Arial"/>
              <a:ea typeface="Arial"/>
              <a:cs typeface="Arial"/>
            </a:rPr>
            <a:t>foi incluída para os que sentirem necessidade de acrescentar algum tipo de informação, por ex: unidade de medida, período, fonte da informação, etc.... Ela não é obrigatória e não contabilizada como "informação" preenchida. Caso o espaço do campo seja insuficiente, aumente o tamanho da linha.
</a:t>
          </a:r>
        </a:p>
      </xdr:txBody>
    </xdr:sp>
    <xdr:clientData/>
  </xdr:twoCellAnchor>
  <xdr:twoCellAnchor>
    <xdr:from>
      <xdr:col>6</xdr:col>
      <xdr:colOff>514350</xdr:colOff>
      <xdr:row>25</xdr:row>
      <xdr:rowOff>28575</xdr:rowOff>
    </xdr:from>
    <xdr:to>
      <xdr:col>15</xdr:col>
      <xdr:colOff>295275</xdr:colOff>
      <xdr:row>34</xdr:row>
      <xdr:rowOff>104775</xdr:rowOff>
    </xdr:to>
    <xdr:pic>
      <xdr:nvPicPr>
        <xdr:cNvPr id="2" name="Picture 7"/>
        <xdr:cNvPicPr preferRelativeResize="1">
          <a:picLocks noChangeAspect="1"/>
        </xdr:cNvPicPr>
      </xdr:nvPicPr>
      <xdr:blipFill>
        <a:blip r:embed="rId1"/>
        <a:stretch>
          <a:fillRect/>
        </a:stretch>
      </xdr:blipFill>
      <xdr:spPr>
        <a:xfrm>
          <a:off x="4171950" y="4076700"/>
          <a:ext cx="5267325" cy="15335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blipFill>
          <a:blip r:embed=""/>
          <a:srcRect/>
          <a:stretch>
            <a:fillRect/>
          </a:stretch>
        </a:blipFill>
        <a:ln w="7632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Plan11">
    <tabColor indexed="10"/>
  </sheetPr>
  <dimension ref="A1:A1"/>
  <sheetViews>
    <sheetView workbookViewId="0" topLeftCell="A13">
      <selection activeCell="A1" sqref="A1"/>
    </sheetView>
  </sheetViews>
  <sheetFormatPr defaultColWidth="9.140625" defaultRowHeight="12.75"/>
  <sheetData/>
  <sheetProtection password="F786" sheet="1"/>
  <printOptions/>
  <pageMargins left="0.5118055555555555" right="0.5118055555555555" top="0.7875" bottom="0.7875"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codeName="Plan9">
    <tabColor indexed="42"/>
  </sheetPr>
  <dimension ref="A1:T74"/>
  <sheetViews>
    <sheetView zoomScale="84" zoomScaleNormal="84" workbookViewId="0" topLeftCell="A35">
      <selection activeCell="A9" sqref="A9"/>
    </sheetView>
  </sheetViews>
  <sheetFormatPr defaultColWidth="13.7109375" defaultRowHeight="15.75" customHeight="1"/>
  <cols>
    <col min="1" max="1" width="12.421875" style="161" customWidth="1"/>
    <col min="2" max="2" width="51.28125" style="32" customWidth="1"/>
    <col min="3" max="3" width="66.421875" style="32" customWidth="1"/>
    <col min="4" max="4" width="16.421875" style="32" customWidth="1"/>
    <col min="5" max="5" width="10.7109375" style="32" customWidth="1"/>
    <col min="6" max="6" width="39.00390625" style="32" customWidth="1"/>
    <col min="7" max="7" width="80.8515625" style="32" customWidth="1"/>
    <col min="8" max="8" width="7.8515625" style="37" hidden="1" customWidth="1"/>
    <col min="9" max="9" width="7.7109375" style="32" hidden="1" customWidth="1"/>
    <col min="10" max="10" width="19.57421875" style="37" hidden="1" customWidth="1"/>
    <col min="11" max="11" width="73.421875" style="32" hidden="1" customWidth="1"/>
    <col min="12" max="16384" width="14.421875" style="32" customWidth="1"/>
  </cols>
  <sheetData>
    <row r="1" spans="1:7" s="1" customFormat="1" ht="33" customHeight="1" hidden="1">
      <c r="A1" s="33" t="s">
        <v>0</v>
      </c>
      <c r="B1" s="33"/>
      <c r="C1" s="33"/>
      <c r="D1" s="33"/>
      <c r="E1" s="33"/>
      <c r="F1" s="33"/>
      <c r="G1" s="33"/>
    </row>
    <row r="2" spans="1:9" s="1" customFormat="1" ht="69" customHeight="1">
      <c r="A2" s="129" t="s">
        <v>213</v>
      </c>
      <c r="B2" s="129"/>
      <c r="C2" s="129"/>
      <c r="D2" s="129"/>
      <c r="E2" s="129"/>
      <c r="F2" s="129"/>
      <c r="G2" s="129"/>
      <c r="H2" s="129"/>
      <c r="I2" s="129"/>
    </row>
    <row r="3" spans="1:20" ht="24" customHeight="1">
      <c r="A3" s="162" t="s">
        <v>260</v>
      </c>
      <c r="B3" s="162"/>
      <c r="C3" s="162"/>
      <c r="D3" s="162"/>
      <c r="E3" s="162"/>
      <c r="F3" s="162"/>
      <c r="G3" s="162"/>
      <c r="H3" s="139" t="s">
        <v>7</v>
      </c>
      <c r="I3" s="163" t="s">
        <v>8</v>
      </c>
      <c r="J3" s="164"/>
      <c r="K3" s="165"/>
      <c r="L3" s="165"/>
      <c r="M3" s="165"/>
      <c r="N3" s="165"/>
      <c r="O3" s="165"/>
      <c r="Q3" s="166"/>
      <c r="R3" s="167"/>
      <c r="S3" s="165"/>
      <c r="T3" s="165"/>
    </row>
    <row r="4" spans="1:20" ht="24" customHeight="1">
      <c r="A4" s="122" t="s">
        <v>3</v>
      </c>
      <c r="B4" s="8" t="s">
        <v>261</v>
      </c>
      <c r="C4" s="8"/>
      <c r="D4" s="8"/>
      <c r="E4" s="8"/>
      <c r="F4" s="8"/>
      <c r="G4" s="136" t="s">
        <v>6</v>
      </c>
      <c r="H4" s="168"/>
      <c r="I4" s="169"/>
      <c r="J4" s="164"/>
      <c r="K4" s="165"/>
      <c r="L4" s="165"/>
      <c r="M4" s="165"/>
      <c r="N4" s="165"/>
      <c r="O4" s="165"/>
      <c r="Q4" s="166"/>
      <c r="R4" s="167"/>
      <c r="S4" s="165"/>
      <c r="T4" s="165"/>
    </row>
    <row r="5" spans="1:20" s="158" customFormat="1" ht="27.75" customHeight="1">
      <c r="A5" s="13">
        <v>162</v>
      </c>
      <c r="B5" s="106" t="s">
        <v>262</v>
      </c>
      <c r="C5" s="106"/>
      <c r="D5" s="86" t="s">
        <v>263</v>
      </c>
      <c r="E5" s="86"/>
      <c r="F5" s="86"/>
      <c r="G5" s="42"/>
      <c r="H5" s="170">
        <f>IF(OR(D5="  selecione uma opção",D5=""),0,1)</f>
        <v>1</v>
      </c>
      <c r="I5" s="171">
        <v>1</v>
      </c>
      <c r="J5" s="172"/>
      <c r="K5" s="173"/>
      <c r="L5" s="173"/>
      <c r="M5" s="173"/>
      <c r="N5" s="173"/>
      <c r="O5" s="173"/>
      <c r="Q5" s="174"/>
      <c r="R5" s="175"/>
      <c r="S5" s="173"/>
      <c r="T5" s="173"/>
    </row>
    <row r="6" spans="1:20" s="158" customFormat="1" ht="27.75" customHeight="1">
      <c r="A6" s="13">
        <v>163</v>
      </c>
      <c r="B6" s="106" t="s">
        <v>264</v>
      </c>
      <c r="C6" s="106"/>
      <c r="D6" s="176">
        <v>0.83</v>
      </c>
      <c r="E6" s="177"/>
      <c r="F6" s="177"/>
      <c r="G6" s="42"/>
      <c r="H6" s="89">
        <f aca="true" t="shared" si="0" ref="H6:H7">IF(D6&gt;0,1,0)</f>
        <v>1</v>
      </c>
      <c r="I6" s="18">
        <v>1</v>
      </c>
      <c r="J6" s="172" t="s">
        <v>10</v>
      </c>
      <c r="K6" s="173"/>
      <c r="L6" s="173"/>
      <c r="M6" s="173"/>
      <c r="N6" s="173"/>
      <c r="O6" s="173"/>
      <c r="P6" s="173"/>
      <c r="Q6" s="173"/>
      <c r="R6" s="173"/>
      <c r="S6" s="173"/>
      <c r="T6" s="173"/>
    </row>
    <row r="7" spans="1:20" s="158" customFormat="1" ht="27.75" customHeight="1">
      <c r="A7" s="13">
        <v>164</v>
      </c>
      <c r="B7" s="106" t="s">
        <v>265</v>
      </c>
      <c r="C7" s="106"/>
      <c r="D7" s="176">
        <v>1</v>
      </c>
      <c r="E7" s="177"/>
      <c r="F7" s="177"/>
      <c r="G7" s="42"/>
      <c r="H7" s="89">
        <f t="shared" si="0"/>
        <v>1</v>
      </c>
      <c r="I7" s="18">
        <v>1</v>
      </c>
      <c r="J7" s="172" t="s">
        <v>10</v>
      </c>
      <c r="K7" s="178" t="s">
        <v>266</v>
      </c>
      <c r="L7" s="173"/>
      <c r="M7" s="173"/>
      <c r="N7" s="173"/>
      <c r="O7" s="173"/>
      <c r="S7" s="173"/>
      <c r="T7" s="173"/>
    </row>
    <row r="8" spans="1:20" s="158" customFormat="1" ht="27.75" customHeight="1">
      <c r="A8" s="13">
        <v>165</v>
      </c>
      <c r="B8" s="106" t="s">
        <v>267</v>
      </c>
      <c r="C8" s="106"/>
      <c r="D8" s="176">
        <v>0.9588</v>
      </c>
      <c r="E8" s="177"/>
      <c r="F8" s="177"/>
      <c r="G8" s="42"/>
      <c r="H8" s="89">
        <f aca="true" t="shared" si="1" ref="H8:H9">IF(AND(D8&gt;=0,D8&lt;&gt;""),1,0)</f>
        <v>1</v>
      </c>
      <c r="I8" s="18">
        <v>1</v>
      </c>
      <c r="J8" s="172" t="s">
        <v>13</v>
      </c>
      <c r="K8" s="179" t="s">
        <v>268</v>
      </c>
      <c r="L8" s="173"/>
      <c r="M8" s="173"/>
      <c r="N8" s="173"/>
      <c r="O8" s="173"/>
      <c r="S8" s="173"/>
      <c r="T8" s="173"/>
    </row>
    <row r="9" spans="1:20" s="158" customFormat="1" ht="27.75" customHeight="1">
      <c r="A9" s="13">
        <v>166</v>
      </c>
      <c r="B9" s="106" t="s">
        <v>269</v>
      </c>
      <c r="C9" s="106"/>
      <c r="D9" s="180">
        <v>27.6</v>
      </c>
      <c r="E9" s="177"/>
      <c r="F9" s="177"/>
      <c r="G9" s="42"/>
      <c r="H9" s="89">
        <f t="shared" si="1"/>
        <v>1</v>
      </c>
      <c r="I9" s="18">
        <v>1</v>
      </c>
      <c r="J9" s="172" t="s">
        <v>13</v>
      </c>
      <c r="K9" s="181" t="s">
        <v>263</v>
      </c>
      <c r="L9" s="173"/>
      <c r="M9" s="173"/>
      <c r="N9" s="173"/>
      <c r="O9" s="173"/>
      <c r="S9" s="173"/>
      <c r="T9" s="173"/>
    </row>
    <row r="10" spans="1:20" s="158" customFormat="1" ht="27.75" customHeight="1">
      <c r="A10" s="13">
        <v>167</v>
      </c>
      <c r="B10" s="106" t="s">
        <v>270</v>
      </c>
      <c r="C10" s="106"/>
      <c r="D10" s="176">
        <v>0</v>
      </c>
      <c r="E10" s="177"/>
      <c r="F10" s="177"/>
      <c r="G10" s="42"/>
      <c r="H10" s="89">
        <f aca="true" t="shared" si="2" ref="H10:H11">IF(D10&gt;0,1,0)</f>
        <v>0</v>
      </c>
      <c r="I10" s="18">
        <v>1</v>
      </c>
      <c r="J10" s="172" t="s">
        <v>10</v>
      </c>
      <c r="K10" s="182" t="s">
        <v>271</v>
      </c>
      <c r="L10" s="173"/>
      <c r="M10" s="173"/>
      <c r="N10" s="173"/>
      <c r="O10" s="173"/>
      <c r="S10" s="173"/>
      <c r="T10" s="173"/>
    </row>
    <row r="11" spans="1:20" s="158" customFormat="1" ht="27.75" customHeight="1">
      <c r="A11" s="13">
        <v>168</v>
      </c>
      <c r="B11" s="106" t="s">
        <v>272</v>
      </c>
      <c r="C11" s="106"/>
      <c r="D11" s="176">
        <v>1</v>
      </c>
      <c r="E11" s="177"/>
      <c r="F11" s="177"/>
      <c r="G11" s="42"/>
      <c r="H11" s="89">
        <f t="shared" si="2"/>
        <v>1</v>
      </c>
      <c r="I11" s="18">
        <v>1</v>
      </c>
      <c r="J11" s="172" t="s">
        <v>10</v>
      </c>
      <c r="K11" s="183" t="s">
        <v>273</v>
      </c>
      <c r="L11" s="173"/>
      <c r="M11" s="173"/>
      <c r="N11" s="173"/>
      <c r="O11" s="173"/>
      <c r="S11" s="173"/>
      <c r="T11" s="173"/>
    </row>
    <row r="12" spans="1:20" s="158" customFormat="1" ht="27" customHeight="1">
      <c r="A12" s="97" t="s">
        <v>274</v>
      </c>
      <c r="B12" s="97"/>
      <c r="C12" s="97"/>
      <c r="D12" s="97"/>
      <c r="E12" s="97"/>
      <c r="F12" s="97"/>
      <c r="G12" s="97"/>
      <c r="H12" s="184"/>
      <c r="I12" s="124"/>
      <c r="J12" s="172"/>
      <c r="K12" s="173"/>
      <c r="L12" s="173"/>
      <c r="M12" s="173"/>
      <c r="N12" s="173"/>
      <c r="O12" s="173"/>
      <c r="P12" s="173"/>
      <c r="Q12" s="173"/>
      <c r="R12" s="173"/>
      <c r="S12" s="173"/>
      <c r="T12" s="173"/>
    </row>
    <row r="13" spans="1:20" s="158" customFormat="1" ht="27" customHeight="1">
      <c r="A13" s="97"/>
      <c r="B13" s="97" t="s">
        <v>275</v>
      </c>
      <c r="C13" s="97" t="s">
        <v>276</v>
      </c>
      <c r="D13" s="97"/>
      <c r="E13" s="97" t="s">
        <v>277</v>
      </c>
      <c r="F13" s="97"/>
      <c r="G13" s="136" t="s">
        <v>6</v>
      </c>
      <c r="H13" s="185"/>
      <c r="I13" s="124"/>
      <c r="J13" s="172"/>
      <c r="K13" s="173"/>
      <c r="L13" s="173"/>
      <c r="M13" s="173"/>
      <c r="N13" s="173"/>
      <c r="O13" s="173"/>
      <c r="P13" s="173"/>
      <c r="Q13" s="173"/>
      <c r="R13" s="173"/>
      <c r="S13" s="173"/>
      <c r="T13" s="173"/>
    </row>
    <row r="14" spans="1:20" s="158" customFormat="1" ht="37.5" customHeight="1">
      <c r="A14" s="186">
        <v>169</v>
      </c>
      <c r="B14" s="56" t="s">
        <v>278</v>
      </c>
      <c r="C14" s="187" t="s">
        <v>279</v>
      </c>
      <c r="D14" s="187"/>
      <c r="E14" s="188" t="s">
        <v>280</v>
      </c>
      <c r="F14" s="188"/>
      <c r="G14" s="42"/>
      <c r="H14" s="170">
        <f aca="true" t="shared" si="3" ref="H14:H15">IF(OR(E14="  selecione uma opção",E14=""),0,1)</f>
        <v>1</v>
      </c>
      <c r="I14" s="18">
        <v>1</v>
      </c>
      <c r="J14" s="172"/>
      <c r="K14" s="178" t="s">
        <v>281</v>
      </c>
      <c r="L14" s="173"/>
      <c r="M14" s="173"/>
      <c r="N14" s="173"/>
      <c r="O14" s="173"/>
      <c r="P14" s="173"/>
      <c r="Q14" s="173"/>
      <c r="R14" s="173"/>
      <c r="S14" s="173"/>
      <c r="T14" s="173"/>
    </row>
    <row r="15" spans="1:20" s="158" customFormat="1" ht="35.25" customHeight="1">
      <c r="A15" s="186">
        <v>171</v>
      </c>
      <c r="B15" s="56" t="s">
        <v>282</v>
      </c>
      <c r="C15" s="187" t="s">
        <v>283</v>
      </c>
      <c r="D15" s="187"/>
      <c r="E15" s="188" t="s">
        <v>280</v>
      </c>
      <c r="F15" s="188"/>
      <c r="G15" s="42"/>
      <c r="H15" s="170">
        <f t="shared" si="3"/>
        <v>1</v>
      </c>
      <c r="I15" s="18">
        <v>1</v>
      </c>
      <c r="J15" s="172"/>
      <c r="K15" s="179" t="s">
        <v>268</v>
      </c>
      <c r="L15" s="173"/>
      <c r="M15" s="173"/>
      <c r="N15" s="173"/>
      <c r="O15" s="173"/>
      <c r="P15" s="173"/>
      <c r="Q15" s="173"/>
      <c r="R15" s="173"/>
      <c r="S15" s="173"/>
      <c r="T15" s="173"/>
    </row>
    <row r="16" spans="1:20" s="158" customFormat="1" ht="26.25" customHeight="1">
      <c r="A16" s="97" t="s">
        <v>284</v>
      </c>
      <c r="B16" s="97"/>
      <c r="C16" s="97"/>
      <c r="D16" s="97"/>
      <c r="E16" s="97"/>
      <c r="F16" s="97"/>
      <c r="G16" s="97"/>
      <c r="H16" s="184"/>
      <c r="I16" s="124"/>
      <c r="J16" s="172"/>
      <c r="K16" s="173" t="s">
        <v>285</v>
      </c>
      <c r="L16" s="173"/>
      <c r="M16" s="173"/>
      <c r="N16" s="173"/>
      <c r="O16" s="173"/>
      <c r="P16" s="173"/>
      <c r="Q16" s="173"/>
      <c r="R16" s="173"/>
      <c r="S16" s="173"/>
      <c r="T16" s="173"/>
    </row>
    <row r="17" spans="1:20" s="158" customFormat="1" ht="27" customHeight="1">
      <c r="A17" s="97"/>
      <c r="B17" s="97" t="s">
        <v>275</v>
      </c>
      <c r="C17" s="97" t="s">
        <v>276</v>
      </c>
      <c r="D17" s="97"/>
      <c r="E17" s="124"/>
      <c r="F17" s="97" t="s">
        <v>286</v>
      </c>
      <c r="G17" s="136" t="s">
        <v>6</v>
      </c>
      <c r="H17" s="185"/>
      <c r="I17" s="124"/>
      <c r="J17" s="172"/>
      <c r="K17" s="173" t="s">
        <v>280</v>
      </c>
      <c r="L17" s="173"/>
      <c r="M17" s="173"/>
      <c r="N17" s="173"/>
      <c r="O17" s="173"/>
      <c r="P17" s="173"/>
      <c r="Q17" s="173"/>
      <c r="R17" s="173"/>
      <c r="S17" s="173"/>
      <c r="T17" s="173"/>
    </row>
    <row r="18" spans="1:20" s="158" customFormat="1" ht="117" customHeight="1">
      <c r="A18" s="186">
        <v>172</v>
      </c>
      <c r="B18" s="56" t="s">
        <v>287</v>
      </c>
      <c r="C18" s="187" t="s">
        <v>288</v>
      </c>
      <c r="D18" s="187"/>
      <c r="E18" s="86" t="s">
        <v>73</v>
      </c>
      <c r="F18" s="189"/>
      <c r="G18" s="42"/>
      <c r="H18" s="89">
        <f>IF(OR(AND(E18="SIM",F18=""),E18="SIM OU NÃO?",E18=""),0,1)</f>
        <v>1</v>
      </c>
      <c r="I18" s="18">
        <v>1</v>
      </c>
      <c r="J18" s="190" t="s">
        <v>289</v>
      </c>
      <c r="K18" s="173" t="s">
        <v>290</v>
      </c>
      <c r="L18" s="173"/>
      <c r="M18" s="173"/>
      <c r="N18" s="173"/>
      <c r="O18" s="173"/>
      <c r="P18" s="173"/>
      <c r="Q18" s="173"/>
      <c r="R18" s="173"/>
      <c r="S18" s="173"/>
      <c r="T18" s="173"/>
    </row>
    <row r="19" spans="1:20" s="158" customFormat="1" ht="23.25" customHeight="1">
      <c r="A19" s="97" t="s">
        <v>291</v>
      </c>
      <c r="B19" s="97"/>
      <c r="C19" s="97"/>
      <c r="D19" s="97"/>
      <c r="E19" s="97"/>
      <c r="F19" s="97"/>
      <c r="G19" s="97"/>
      <c r="H19" s="191"/>
      <c r="I19" s="185"/>
      <c r="J19" s="172"/>
      <c r="L19" s="173"/>
      <c r="M19" s="173"/>
      <c r="N19" s="173"/>
      <c r="O19" s="173"/>
      <c r="P19" s="173"/>
      <c r="Q19" s="173"/>
      <c r="R19" s="173"/>
      <c r="S19" s="173"/>
      <c r="T19" s="173"/>
    </row>
    <row r="20" spans="1:20" s="158" customFormat="1" ht="39.75" customHeight="1">
      <c r="A20" s="97"/>
      <c r="B20" s="97" t="s">
        <v>275</v>
      </c>
      <c r="C20" s="97" t="s">
        <v>276</v>
      </c>
      <c r="D20" s="97"/>
      <c r="E20" s="124"/>
      <c r="F20" s="97" t="s">
        <v>292</v>
      </c>
      <c r="G20" s="136" t="s">
        <v>6</v>
      </c>
      <c r="H20" s="185"/>
      <c r="I20" s="124"/>
      <c r="J20" s="172"/>
      <c r="K20" s="173"/>
      <c r="L20" s="173"/>
      <c r="M20" s="173"/>
      <c r="N20" s="173"/>
      <c r="O20" s="173"/>
      <c r="P20" s="173"/>
      <c r="Q20" s="173"/>
      <c r="R20" s="173"/>
      <c r="S20" s="173"/>
      <c r="T20" s="173"/>
    </row>
    <row r="21" spans="1:20" s="158" customFormat="1" ht="129" customHeight="1">
      <c r="A21" s="186">
        <v>173</v>
      </c>
      <c r="B21" s="56" t="s">
        <v>293</v>
      </c>
      <c r="C21" s="187" t="s">
        <v>294</v>
      </c>
      <c r="D21" s="187"/>
      <c r="E21" s="86" t="s">
        <v>73</v>
      </c>
      <c r="F21" s="189"/>
      <c r="G21" s="42"/>
      <c r="H21" s="89">
        <f>IF(OR(AND(E21="SIM",F21=""),E21="SIM OU NÃO?",E21=""),0,1)</f>
        <v>1</v>
      </c>
      <c r="I21" s="18">
        <v>1</v>
      </c>
      <c r="J21" s="190" t="s">
        <v>289</v>
      </c>
      <c r="K21" s="173"/>
      <c r="L21" s="173"/>
      <c r="M21" s="173"/>
      <c r="N21" s="173"/>
      <c r="O21" s="173"/>
      <c r="P21" s="173"/>
      <c r="Q21" s="173"/>
      <c r="R21" s="173"/>
      <c r="S21" s="173"/>
      <c r="T21" s="173"/>
    </row>
    <row r="22" spans="1:20" s="158" customFormat="1" ht="24" customHeight="1">
      <c r="A22" s="97" t="s">
        <v>295</v>
      </c>
      <c r="B22" s="97"/>
      <c r="C22" s="97"/>
      <c r="D22" s="97"/>
      <c r="E22" s="97"/>
      <c r="F22" s="97"/>
      <c r="G22" s="97"/>
      <c r="H22" s="184"/>
      <c r="I22" s="124"/>
      <c r="J22" s="172"/>
      <c r="K22" s="173"/>
      <c r="L22" s="173"/>
      <c r="M22" s="173"/>
      <c r="N22" s="173"/>
      <c r="O22" s="173"/>
      <c r="P22" s="173"/>
      <c r="Q22" s="173"/>
      <c r="R22" s="173"/>
      <c r="S22" s="173"/>
      <c r="T22" s="173"/>
    </row>
    <row r="23" spans="1:20" s="158" customFormat="1" ht="36" customHeight="1">
      <c r="A23" s="97"/>
      <c r="B23" s="97" t="s">
        <v>275</v>
      </c>
      <c r="C23" s="97" t="s">
        <v>276</v>
      </c>
      <c r="D23" s="97"/>
      <c r="E23" s="124"/>
      <c r="F23" s="97" t="s">
        <v>296</v>
      </c>
      <c r="G23" s="136" t="s">
        <v>6</v>
      </c>
      <c r="H23" s="185"/>
      <c r="I23" s="124"/>
      <c r="J23" s="172"/>
      <c r="K23" s="173"/>
      <c r="L23" s="173"/>
      <c r="M23" s="173"/>
      <c r="N23" s="173"/>
      <c r="O23" s="173"/>
      <c r="P23" s="173"/>
      <c r="Q23" s="173"/>
      <c r="R23" s="173"/>
      <c r="S23" s="173"/>
      <c r="T23" s="173"/>
    </row>
    <row r="24" spans="1:20" s="158" customFormat="1" ht="155.25" customHeight="1">
      <c r="A24" s="13">
        <v>174</v>
      </c>
      <c r="B24" s="56" t="s">
        <v>297</v>
      </c>
      <c r="C24" s="187" t="s">
        <v>298</v>
      </c>
      <c r="D24" s="187"/>
      <c r="E24" s="86" t="s">
        <v>73</v>
      </c>
      <c r="F24" s="189"/>
      <c r="G24" s="42"/>
      <c r="H24" s="89">
        <f>IF(OR(AND(E24="SIM",F24=""),E24="SIM OU NÃO?",E24=""),0,1)</f>
        <v>1</v>
      </c>
      <c r="I24" s="18">
        <v>1</v>
      </c>
      <c r="J24" s="190" t="s">
        <v>289</v>
      </c>
      <c r="K24" s="173"/>
      <c r="L24" s="173"/>
      <c r="M24" s="173"/>
      <c r="N24" s="173"/>
      <c r="O24" s="173"/>
      <c r="P24" s="173"/>
      <c r="Q24" s="173"/>
      <c r="R24" s="173"/>
      <c r="S24" s="173"/>
      <c r="T24" s="173"/>
    </row>
    <row r="25" spans="1:20" s="158" customFormat="1" ht="25.5" customHeight="1">
      <c r="A25" s="97" t="s">
        <v>299</v>
      </c>
      <c r="B25" s="97"/>
      <c r="C25" s="97"/>
      <c r="D25" s="97"/>
      <c r="E25" s="97"/>
      <c r="F25" s="97"/>
      <c r="G25" s="97"/>
      <c r="H25" s="184"/>
      <c r="I25" s="124"/>
      <c r="J25" s="172"/>
      <c r="K25" s="173"/>
      <c r="L25" s="173"/>
      <c r="M25" s="173"/>
      <c r="N25" s="173"/>
      <c r="O25" s="173"/>
      <c r="P25" s="173"/>
      <c r="Q25" s="173"/>
      <c r="R25" s="173"/>
      <c r="S25" s="173"/>
      <c r="T25" s="173"/>
    </row>
    <row r="26" spans="1:20" s="158" customFormat="1" ht="27" customHeight="1">
      <c r="A26" s="97"/>
      <c r="B26" s="97" t="s">
        <v>275</v>
      </c>
      <c r="C26" s="97" t="s">
        <v>276</v>
      </c>
      <c r="D26" s="97"/>
      <c r="E26" s="97" t="s">
        <v>300</v>
      </c>
      <c r="F26" s="97"/>
      <c r="G26" s="97"/>
      <c r="H26" s="185"/>
      <c r="I26" s="124"/>
      <c r="J26" s="172"/>
      <c r="K26" s="173"/>
      <c r="L26" s="173"/>
      <c r="M26" s="173"/>
      <c r="N26" s="173"/>
      <c r="O26" s="173"/>
      <c r="P26" s="173"/>
      <c r="Q26" s="173"/>
      <c r="R26" s="173"/>
      <c r="S26" s="173"/>
      <c r="T26" s="173"/>
    </row>
    <row r="27" spans="1:20" s="158" customFormat="1" ht="88.5" customHeight="1">
      <c r="A27" s="13">
        <v>175</v>
      </c>
      <c r="B27" s="56" t="s">
        <v>301</v>
      </c>
      <c r="C27" s="187" t="s">
        <v>302</v>
      </c>
      <c r="D27" s="187"/>
      <c r="E27" s="86" t="s">
        <v>73</v>
      </c>
      <c r="F27" s="189"/>
      <c r="G27" s="42"/>
      <c r="H27" s="89">
        <f>IF(OR(AND(E27="SIM",F27=""),E27="SIM OU NÃO?",E27=""),0,1)</f>
        <v>1</v>
      </c>
      <c r="I27" s="18">
        <v>1</v>
      </c>
      <c r="J27" s="190" t="s">
        <v>289</v>
      </c>
      <c r="K27" s="173"/>
      <c r="L27" s="173"/>
      <c r="M27" s="173"/>
      <c r="N27" s="173"/>
      <c r="O27" s="173"/>
      <c r="P27" s="173"/>
      <c r="Q27" s="173"/>
      <c r="R27" s="173"/>
      <c r="S27" s="173"/>
      <c r="T27" s="173"/>
    </row>
    <row r="28" spans="1:20" s="158" customFormat="1" ht="27.75" customHeight="1">
      <c r="A28" s="97" t="s">
        <v>303</v>
      </c>
      <c r="B28" s="97"/>
      <c r="C28" s="97"/>
      <c r="D28" s="97"/>
      <c r="E28" s="97"/>
      <c r="F28" s="97"/>
      <c r="G28" s="97"/>
      <c r="H28" s="184"/>
      <c r="I28" s="124"/>
      <c r="J28" s="172"/>
      <c r="K28" s="173"/>
      <c r="L28" s="173"/>
      <c r="M28" s="173"/>
      <c r="N28" s="173"/>
      <c r="O28" s="173"/>
      <c r="P28" s="173"/>
      <c r="Q28" s="173"/>
      <c r="R28" s="173"/>
      <c r="S28" s="173"/>
      <c r="T28" s="173"/>
    </row>
    <row r="29" spans="1:20" s="158" customFormat="1" ht="27" customHeight="1">
      <c r="A29" s="97"/>
      <c r="B29" s="97" t="s">
        <v>275</v>
      </c>
      <c r="C29" s="97" t="s">
        <v>276</v>
      </c>
      <c r="D29" s="97"/>
      <c r="E29" s="97" t="s">
        <v>277</v>
      </c>
      <c r="F29" s="97"/>
      <c r="G29" s="136" t="s">
        <v>6</v>
      </c>
      <c r="H29" s="185"/>
      <c r="I29" s="124"/>
      <c r="J29" s="172"/>
      <c r="K29" s="173"/>
      <c r="L29" s="173"/>
      <c r="M29" s="173"/>
      <c r="N29" s="173"/>
      <c r="O29" s="173"/>
      <c r="P29" s="173"/>
      <c r="Q29" s="173"/>
      <c r="R29" s="173"/>
      <c r="S29" s="173"/>
      <c r="T29" s="173"/>
    </row>
    <row r="30" spans="1:20" s="158" customFormat="1" ht="71.25" customHeight="1">
      <c r="A30" s="13">
        <v>176</v>
      </c>
      <c r="B30" s="56" t="s">
        <v>304</v>
      </c>
      <c r="C30" s="187" t="s">
        <v>305</v>
      </c>
      <c r="D30" s="187"/>
      <c r="E30" s="86" t="s">
        <v>73</v>
      </c>
      <c r="F30" s="189"/>
      <c r="G30" s="42"/>
      <c r="H30" s="89">
        <f aca="true" t="shared" si="4" ref="H30:H32">IF(OR(AND(E30="SIM",F30=""),E30="SIM OU NÃO?",E30=""),0,1)</f>
        <v>1</v>
      </c>
      <c r="I30" s="18">
        <v>1</v>
      </c>
      <c r="J30" s="190" t="s">
        <v>289</v>
      </c>
      <c r="K30" s="173"/>
      <c r="L30" s="173"/>
      <c r="M30" s="173"/>
      <c r="N30" s="173"/>
      <c r="O30" s="173"/>
      <c r="P30" s="173"/>
      <c r="Q30" s="173"/>
      <c r="R30" s="173"/>
      <c r="S30" s="173"/>
      <c r="T30" s="173"/>
    </row>
    <row r="31" spans="1:20" s="158" customFormat="1" ht="99.75" customHeight="1">
      <c r="A31" s="13">
        <v>177</v>
      </c>
      <c r="B31" s="56" t="s">
        <v>306</v>
      </c>
      <c r="C31" s="187" t="s">
        <v>307</v>
      </c>
      <c r="D31" s="187"/>
      <c r="E31" s="86" t="s">
        <v>73</v>
      </c>
      <c r="F31" s="189"/>
      <c r="G31" s="42"/>
      <c r="H31" s="89">
        <f t="shared" si="4"/>
        <v>1</v>
      </c>
      <c r="I31" s="18">
        <v>1</v>
      </c>
      <c r="J31" s="190" t="s">
        <v>289</v>
      </c>
      <c r="K31" s="173"/>
      <c r="L31" s="173"/>
      <c r="M31" s="173"/>
      <c r="N31" s="173"/>
      <c r="O31" s="173"/>
      <c r="P31" s="173"/>
      <c r="Q31" s="173"/>
      <c r="R31" s="173"/>
      <c r="S31" s="173"/>
      <c r="T31" s="173"/>
    </row>
    <row r="32" spans="1:20" s="158" customFormat="1" ht="78" customHeight="1">
      <c r="A32" s="13">
        <v>178</v>
      </c>
      <c r="B32" s="56" t="s">
        <v>308</v>
      </c>
      <c r="C32" s="187" t="s">
        <v>309</v>
      </c>
      <c r="D32" s="187"/>
      <c r="E32" s="86" t="s">
        <v>73</v>
      </c>
      <c r="F32" s="189"/>
      <c r="G32" s="42"/>
      <c r="H32" s="89">
        <f t="shared" si="4"/>
        <v>1</v>
      </c>
      <c r="I32" s="18">
        <v>1</v>
      </c>
      <c r="J32" s="172" t="s">
        <v>310</v>
      </c>
      <c r="K32" s="173"/>
      <c r="L32" s="173"/>
      <c r="M32" s="173"/>
      <c r="N32" s="173"/>
      <c r="O32" s="173"/>
      <c r="P32" s="173"/>
      <c r="Q32" s="173"/>
      <c r="R32" s="173"/>
      <c r="S32" s="173"/>
      <c r="T32" s="173"/>
    </row>
    <row r="33" spans="1:20" s="67" customFormat="1" ht="24" customHeight="1">
      <c r="A33" s="8" t="s">
        <v>311</v>
      </c>
      <c r="B33" s="8"/>
      <c r="C33" s="8"/>
      <c r="D33" s="8"/>
      <c r="E33" s="8"/>
      <c r="F33" s="8"/>
      <c r="G33" s="8"/>
      <c r="H33" s="192"/>
      <c r="I33" s="110"/>
      <c r="J33" s="172"/>
      <c r="K33" s="172"/>
      <c r="L33" s="172"/>
      <c r="M33" s="172"/>
      <c r="N33" s="172"/>
      <c r="O33" s="172"/>
      <c r="P33" s="172"/>
      <c r="Q33" s="172"/>
      <c r="R33" s="172"/>
      <c r="S33" s="172"/>
      <c r="T33" s="172"/>
    </row>
    <row r="34" spans="1:20" s="158" customFormat="1" ht="27" customHeight="1">
      <c r="A34" s="97"/>
      <c r="B34" s="97" t="s">
        <v>275</v>
      </c>
      <c r="C34" s="97" t="s">
        <v>276</v>
      </c>
      <c r="D34" s="97"/>
      <c r="E34" s="97" t="s">
        <v>277</v>
      </c>
      <c r="F34" s="97"/>
      <c r="G34" s="136" t="s">
        <v>6</v>
      </c>
      <c r="H34" s="185"/>
      <c r="I34" s="124"/>
      <c r="J34" s="172"/>
      <c r="K34" s="173"/>
      <c r="L34" s="173"/>
      <c r="M34" s="173"/>
      <c r="N34" s="173"/>
      <c r="O34" s="173"/>
      <c r="P34" s="173"/>
      <c r="Q34" s="173"/>
      <c r="R34" s="173"/>
      <c r="S34" s="173"/>
      <c r="T34" s="173"/>
    </row>
    <row r="35" spans="1:20" s="158" customFormat="1" ht="94.5" customHeight="1">
      <c r="A35" s="186">
        <v>179</v>
      </c>
      <c r="B35" s="56" t="s">
        <v>312</v>
      </c>
      <c r="C35" s="187" t="s">
        <v>313</v>
      </c>
      <c r="D35" s="187"/>
      <c r="E35" s="86" t="s">
        <v>73</v>
      </c>
      <c r="F35" s="189"/>
      <c r="G35" s="42"/>
      <c r="H35" s="89">
        <f aca="true" t="shared" si="5" ref="H35:H38">IF(OR(AND(E35="SIM",F35=""),E35="SIM OU NÃO?",E35=""),0,1)</f>
        <v>1</v>
      </c>
      <c r="I35" s="18">
        <v>1</v>
      </c>
      <c r="J35" s="190" t="s">
        <v>289</v>
      </c>
      <c r="K35" s="173"/>
      <c r="L35" s="173"/>
      <c r="M35" s="173"/>
      <c r="N35" s="173"/>
      <c r="O35" s="173"/>
      <c r="P35" s="173"/>
      <c r="Q35" s="173"/>
      <c r="R35" s="173"/>
      <c r="S35" s="173"/>
      <c r="T35" s="173"/>
    </row>
    <row r="36" spans="1:20" s="158" customFormat="1" ht="87.75" customHeight="1">
      <c r="A36" s="186">
        <v>180</v>
      </c>
      <c r="B36" s="56" t="s">
        <v>314</v>
      </c>
      <c r="C36" s="187" t="s">
        <v>315</v>
      </c>
      <c r="D36" s="187"/>
      <c r="E36" s="86" t="s">
        <v>73</v>
      </c>
      <c r="F36" s="189"/>
      <c r="G36" s="42"/>
      <c r="H36" s="89">
        <f t="shared" si="5"/>
        <v>1</v>
      </c>
      <c r="I36" s="18">
        <v>1</v>
      </c>
      <c r="J36" s="190" t="s">
        <v>289</v>
      </c>
      <c r="K36" s="173"/>
      <c r="L36" s="173"/>
      <c r="M36" s="173"/>
      <c r="N36" s="173"/>
      <c r="O36" s="173"/>
      <c r="P36" s="173"/>
      <c r="Q36" s="173"/>
      <c r="R36" s="173"/>
      <c r="S36" s="173"/>
      <c r="T36" s="173"/>
    </row>
    <row r="37" spans="1:20" s="158" customFormat="1" ht="77.25" customHeight="1">
      <c r="A37" s="186">
        <v>181</v>
      </c>
      <c r="B37" s="56" t="s">
        <v>316</v>
      </c>
      <c r="C37" s="187" t="s">
        <v>317</v>
      </c>
      <c r="D37" s="187"/>
      <c r="E37" s="86" t="s">
        <v>50</v>
      </c>
      <c r="F37" s="189"/>
      <c r="G37" s="42"/>
      <c r="H37" s="89">
        <f t="shared" si="5"/>
        <v>0</v>
      </c>
      <c r="I37" s="18">
        <v>1</v>
      </c>
      <c r="J37" s="190" t="s">
        <v>289</v>
      </c>
      <c r="K37" s="173"/>
      <c r="L37" s="173"/>
      <c r="M37" s="173"/>
      <c r="N37" s="173"/>
      <c r="O37" s="173"/>
      <c r="P37" s="173"/>
      <c r="Q37" s="173"/>
      <c r="R37" s="173"/>
      <c r="S37" s="173"/>
      <c r="T37" s="173"/>
    </row>
    <row r="38" spans="1:20" s="158" customFormat="1" ht="74.25" customHeight="1">
      <c r="A38" s="186">
        <v>182</v>
      </c>
      <c r="B38" s="56" t="s">
        <v>318</v>
      </c>
      <c r="C38" s="187" t="s">
        <v>319</v>
      </c>
      <c r="D38" s="187"/>
      <c r="E38" s="86" t="s">
        <v>73</v>
      </c>
      <c r="F38" s="189"/>
      <c r="G38" s="42"/>
      <c r="H38" s="89">
        <f t="shared" si="5"/>
        <v>1</v>
      </c>
      <c r="I38" s="18">
        <v>1</v>
      </c>
      <c r="J38" s="190" t="s">
        <v>289</v>
      </c>
      <c r="K38" s="173"/>
      <c r="L38" s="173"/>
      <c r="M38" s="173"/>
      <c r="N38" s="173"/>
      <c r="O38" s="173"/>
      <c r="P38" s="173"/>
      <c r="Q38" s="173"/>
      <c r="R38" s="173"/>
      <c r="S38" s="173"/>
      <c r="T38" s="173"/>
    </row>
    <row r="39" spans="1:20" s="158" customFormat="1" ht="15.75" customHeight="1" hidden="1">
      <c r="A39" s="173"/>
      <c r="B39" s="173"/>
      <c r="C39" s="173"/>
      <c r="D39" s="173"/>
      <c r="E39" s="173"/>
      <c r="F39" s="58" t="s">
        <v>42</v>
      </c>
      <c r="G39" s="58"/>
      <c r="H39" s="39">
        <f>SUM(H5:H38)</f>
        <v>18</v>
      </c>
      <c r="I39" s="39">
        <f>SUM(I5:I38)</f>
        <v>20</v>
      </c>
      <c r="J39" s="172"/>
      <c r="K39" s="173"/>
      <c r="L39" s="173"/>
      <c r="M39" s="173"/>
      <c r="N39" s="173"/>
      <c r="O39" s="173"/>
      <c r="P39" s="173"/>
      <c r="Q39" s="173"/>
      <c r="R39" s="173"/>
      <c r="S39" s="173"/>
      <c r="T39" s="173"/>
    </row>
    <row r="40" spans="2:20" s="158" customFormat="1" ht="15.75" customHeight="1">
      <c r="B40" s="173"/>
      <c r="C40" s="173"/>
      <c r="D40" s="173"/>
      <c r="E40" s="173"/>
      <c r="F40" s="173"/>
      <c r="G40" s="173"/>
      <c r="H40" s="172"/>
      <c r="I40" s="173"/>
      <c r="J40" s="172"/>
      <c r="K40" s="173"/>
      <c r="L40" s="173"/>
      <c r="M40" s="173"/>
      <c r="N40" s="173"/>
      <c r="O40" s="173"/>
      <c r="P40" s="173"/>
      <c r="Q40" s="173"/>
      <c r="R40" s="173"/>
      <c r="S40" s="173"/>
      <c r="T40" s="173"/>
    </row>
    <row r="41" spans="2:20" s="158" customFormat="1" ht="15.75" customHeight="1">
      <c r="B41" s="173"/>
      <c r="C41" s="173"/>
      <c r="D41" s="173"/>
      <c r="E41" s="173"/>
      <c r="F41" s="173"/>
      <c r="G41" s="173"/>
      <c r="H41" s="172"/>
      <c r="I41" s="173"/>
      <c r="J41" s="172"/>
      <c r="K41" s="173"/>
      <c r="L41" s="173"/>
      <c r="M41" s="173"/>
      <c r="N41" s="173"/>
      <c r="O41" s="173"/>
      <c r="P41" s="173"/>
      <c r="Q41" s="173"/>
      <c r="R41" s="173"/>
      <c r="S41" s="173"/>
      <c r="T41" s="173"/>
    </row>
    <row r="42" spans="2:20" s="158" customFormat="1" ht="15.75" customHeight="1">
      <c r="B42" s="173"/>
      <c r="C42" s="173"/>
      <c r="D42" s="173"/>
      <c r="E42" s="173"/>
      <c r="F42" s="173"/>
      <c r="G42" s="173"/>
      <c r="H42" s="172"/>
      <c r="I42" s="173"/>
      <c r="J42" s="172"/>
      <c r="K42" s="173"/>
      <c r="L42" s="173"/>
      <c r="M42" s="173"/>
      <c r="N42" s="173"/>
      <c r="O42" s="173"/>
      <c r="P42" s="173"/>
      <c r="Q42" s="173"/>
      <c r="R42" s="173"/>
      <c r="S42" s="173"/>
      <c r="T42" s="173"/>
    </row>
    <row r="43" spans="1:20" s="158" customFormat="1" ht="15.75" customHeight="1">
      <c r="A43" s="173"/>
      <c r="B43" s="173"/>
      <c r="C43" s="173"/>
      <c r="D43" s="173"/>
      <c r="E43" s="173"/>
      <c r="F43" s="173"/>
      <c r="G43" s="173"/>
      <c r="H43" s="172"/>
      <c r="I43" s="173"/>
      <c r="J43" s="172"/>
      <c r="K43" s="173"/>
      <c r="L43" s="173"/>
      <c r="M43" s="173"/>
      <c r="N43" s="173"/>
      <c r="O43" s="173"/>
      <c r="P43" s="173"/>
      <c r="Q43" s="173"/>
      <c r="R43" s="173"/>
      <c r="S43" s="173"/>
      <c r="T43" s="173"/>
    </row>
    <row r="44" spans="1:20" s="158" customFormat="1" ht="15.75" customHeight="1" hidden="1">
      <c r="A44" s="173"/>
      <c r="B44" s="173"/>
      <c r="C44" s="173"/>
      <c r="D44" s="173"/>
      <c r="E44" s="173"/>
      <c r="F44" s="173"/>
      <c r="G44" s="173"/>
      <c r="H44" s="172"/>
      <c r="I44" s="173"/>
      <c r="J44" s="172"/>
      <c r="K44" s="173"/>
      <c r="L44" s="173"/>
      <c r="M44" s="173"/>
      <c r="N44" s="173"/>
      <c r="O44" s="173"/>
      <c r="P44" s="173"/>
      <c r="Q44" s="173"/>
      <c r="R44" s="173"/>
      <c r="S44" s="173"/>
      <c r="T44" s="173"/>
    </row>
    <row r="45" spans="1:20" s="158" customFormat="1" ht="15.75" customHeight="1" hidden="1">
      <c r="A45" s="193" t="s">
        <v>98</v>
      </c>
      <c r="B45" s="173"/>
      <c r="C45" s="173"/>
      <c r="D45" s="173"/>
      <c r="E45" s="173"/>
      <c r="F45" s="173"/>
      <c r="G45" s="173"/>
      <c r="H45" s="172"/>
      <c r="I45" s="173"/>
      <c r="J45" s="172"/>
      <c r="K45" s="173"/>
      <c r="L45" s="173"/>
      <c r="M45" s="173"/>
      <c r="N45" s="173"/>
      <c r="O45" s="173"/>
      <c r="P45" s="173"/>
      <c r="Q45" s="173"/>
      <c r="R45" s="173"/>
      <c r="S45" s="173"/>
      <c r="T45" s="173"/>
    </row>
    <row r="46" spans="1:20" s="158" customFormat="1" ht="15.75" customHeight="1" hidden="1">
      <c r="A46" s="173"/>
      <c r="B46" s="173"/>
      <c r="C46" s="173"/>
      <c r="D46" s="173"/>
      <c r="E46" s="173"/>
      <c r="F46" s="173"/>
      <c r="G46" s="173"/>
      <c r="H46" s="172"/>
      <c r="I46" s="173"/>
      <c r="J46" s="172"/>
      <c r="K46" s="173"/>
      <c r="L46" s="173"/>
      <c r="M46" s="173"/>
      <c r="N46" s="173"/>
      <c r="O46" s="173"/>
      <c r="P46" s="173"/>
      <c r="Q46" s="173"/>
      <c r="R46" s="173"/>
      <c r="S46" s="173"/>
      <c r="T46" s="173"/>
    </row>
    <row r="47" spans="1:20" ht="31.5" customHeight="1" hidden="1">
      <c r="A47" s="165"/>
      <c r="B47" s="165"/>
      <c r="C47" s="165"/>
      <c r="D47" s="165"/>
      <c r="E47" s="60" t="s">
        <v>72</v>
      </c>
      <c r="F47" s="165"/>
      <c r="G47" s="165"/>
      <c r="H47" s="164"/>
      <c r="I47" s="165"/>
      <c r="J47" s="164"/>
      <c r="K47" s="165"/>
      <c r="L47" s="165"/>
      <c r="M47" s="165"/>
      <c r="N47" s="165"/>
      <c r="O47" s="165"/>
      <c r="P47" s="165"/>
      <c r="Q47" s="165"/>
      <c r="R47" s="165"/>
      <c r="S47" s="165"/>
      <c r="T47" s="165"/>
    </row>
    <row r="48" spans="1:20" ht="15.75" customHeight="1" hidden="1">
      <c r="A48" s="165"/>
      <c r="B48" s="165"/>
      <c r="C48" s="165"/>
      <c r="D48" s="165"/>
      <c r="E48" s="63" t="s">
        <v>50</v>
      </c>
      <c r="F48" s="165"/>
      <c r="G48" s="165"/>
      <c r="H48" s="164"/>
      <c r="I48" s="165"/>
      <c r="J48" s="164"/>
      <c r="K48" s="165"/>
      <c r="L48" s="165"/>
      <c r="M48" s="165"/>
      <c r="N48" s="165"/>
      <c r="O48" s="165"/>
      <c r="P48" s="165"/>
      <c r="Q48" s="165"/>
      <c r="R48" s="165"/>
      <c r="S48" s="165"/>
      <c r="T48" s="165"/>
    </row>
    <row r="49" spans="1:20" ht="15.75" customHeight="1" hidden="1">
      <c r="A49" s="165"/>
      <c r="B49" s="165"/>
      <c r="C49" s="165"/>
      <c r="D49" s="165"/>
      <c r="E49" s="63" t="s">
        <v>73</v>
      </c>
      <c r="F49" s="165"/>
      <c r="G49" s="165"/>
      <c r="H49" s="164"/>
      <c r="I49" s="165"/>
      <c r="J49" s="164"/>
      <c r="K49" s="165"/>
      <c r="L49" s="165"/>
      <c r="M49" s="165"/>
      <c r="N49" s="165"/>
      <c r="O49" s="165"/>
      <c r="P49" s="165"/>
      <c r="Q49" s="165"/>
      <c r="R49" s="165"/>
      <c r="S49" s="165"/>
      <c r="T49" s="165"/>
    </row>
    <row r="50" spans="1:20" ht="12.75" customHeight="1">
      <c r="A50" s="165"/>
      <c r="B50" s="165"/>
      <c r="C50" s="165"/>
      <c r="D50" s="165"/>
      <c r="E50" s="165"/>
      <c r="F50" s="165"/>
      <c r="G50" s="165"/>
      <c r="H50" s="164"/>
      <c r="I50" s="165"/>
      <c r="J50" s="164"/>
      <c r="K50" s="165"/>
      <c r="L50" s="165"/>
      <c r="M50" s="165"/>
      <c r="N50" s="165"/>
      <c r="O50" s="165"/>
      <c r="P50" s="165"/>
      <c r="Q50" s="165"/>
      <c r="R50" s="165"/>
      <c r="S50" s="165"/>
      <c r="T50" s="165"/>
    </row>
    <row r="51" spans="1:20" ht="12.75" customHeight="1">
      <c r="A51" s="165"/>
      <c r="B51" s="165"/>
      <c r="C51" s="165"/>
      <c r="D51" s="165"/>
      <c r="E51" s="165"/>
      <c r="F51" s="165"/>
      <c r="G51" s="165"/>
      <c r="H51" s="164"/>
      <c r="I51" s="165"/>
      <c r="J51" s="164"/>
      <c r="K51" s="165"/>
      <c r="L51" s="165"/>
      <c r="M51" s="165"/>
      <c r="N51" s="165"/>
      <c r="O51" s="165"/>
      <c r="P51" s="165"/>
      <c r="Q51" s="165"/>
      <c r="R51" s="165"/>
      <c r="S51" s="165"/>
      <c r="T51" s="165"/>
    </row>
    <row r="52" spans="1:20" ht="12.75" customHeight="1">
      <c r="A52" s="165"/>
      <c r="B52" s="165"/>
      <c r="C52" s="165"/>
      <c r="D52" s="165"/>
      <c r="E52" s="165"/>
      <c r="F52" s="165"/>
      <c r="G52" s="165"/>
      <c r="H52" s="164"/>
      <c r="I52" s="165"/>
      <c r="J52" s="164"/>
      <c r="K52" s="165"/>
      <c r="L52" s="165"/>
      <c r="M52" s="165"/>
      <c r="N52" s="165"/>
      <c r="O52" s="165"/>
      <c r="P52" s="165"/>
      <c r="Q52" s="165"/>
      <c r="R52" s="165"/>
      <c r="S52" s="165"/>
      <c r="T52" s="165"/>
    </row>
    <row r="53" spans="1:20" ht="12.75" customHeight="1">
      <c r="A53" s="165"/>
      <c r="B53" s="165"/>
      <c r="C53" s="165"/>
      <c r="D53" s="165"/>
      <c r="E53" s="165"/>
      <c r="F53" s="165"/>
      <c r="G53" s="165"/>
      <c r="H53" s="164"/>
      <c r="I53" s="165"/>
      <c r="J53" s="164"/>
      <c r="K53" s="165"/>
      <c r="L53" s="165"/>
      <c r="M53" s="165"/>
      <c r="N53" s="165"/>
      <c r="O53" s="165"/>
      <c r="P53" s="165"/>
      <c r="Q53" s="165"/>
      <c r="R53" s="165"/>
      <c r="S53" s="165"/>
      <c r="T53" s="165"/>
    </row>
    <row r="54" spans="1:20" ht="15.75" customHeight="1">
      <c r="A54" s="165"/>
      <c r="B54" s="165"/>
      <c r="C54" s="165"/>
      <c r="D54" s="165"/>
      <c r="E54" s="165"/>
      <c r="F54" s="165"/>
      <c r="G54" s="165"/>
      <c r="H54" s="164"/>
      <c r="I54" s="165"/>
      <c r="J54" s="164"/>
      <c r="K54" s="165"/>
      <c r="L54" s="165"/>
      <c r="M54" s="165"/>
      <c r="N54" s="165"/>
      <c r="O54" s="165"/>
      <c r="P54" s="165"/>
      <c r="Q54" s="165"/>
      <c r="R54" s="165"/>
      <c r="S54" s="165"/>
      <c r="T54" s="165"/>
    </row>
    <row r="55" spans="1:20" ht="15.75" customHeight="1">
      <c r="A55" s="165"/>
      <c r="B55" s="165"/>
      <c r="C55" s="165"/>
      <c r="D55" s="165"/>
      <c r="E55" s="165"/>
      <c r="F55" s="165"/>
      <c r="G55" s="165"/>
      <c r="H55" s="164"/>
      <c r="I55" s="165"/>
      <c r="J55" s="164"/>
      <c r="K55" s="165"/>
      <c r="L55" s="165"/>
      <c r="M55" s="165"/>
      <c r="N55" s="165"/>
      <c r="O55" s="165"/>
      <c r="P55" s="165"/>
      <c r="Q55" s="165"/>
      <c r="R55" s="165"/>
      <c r="S55" s="165"/>
      <c r="T55" s="165"/>
    </row>
    <row r="56" spans="1:20" ht="15.75" customHeight="1">
      <c r="A56" s="165"/>
      <c r="B56" s="165"/>
      <c r="C56" s="165"/>
      <c r="D56" s="165"/>
      <c r="E56" s="165"/>
      <c r="F56" s="165"/>
      <c r="G56" s="165"/>
      <c r="H56" s="164"/>
      <c r="I56" s="165"/>
      <c r="J56" s="164"/>
      <c r="K56" s="165"/>
      <c r="L56" s="165"/>
      <c r="M56" s="165"/>
      <c r="N56" s="165"/>
      <c r="O56" s="165"/>
      <c r="P56" s="165"/>
      <c r="Q56" s="165"/>
      <c r="R56" s="165"/>
      <c r="S56" s="165"/>
      <c r="T56" s="165"/>
    </row>
    <row r="57" spans="1:20" ht="15.75" customHeight="1">
      <c r="A57" s="165"/>
      <c r="B57" s="165"/>
      <c r="C57" s="165"/>
      <c r="D57" s="165"/>
      <c r="E57" s="165"/>
      <c r="F57" s="165"/>
      <c r="G57" s="165"/>
      <c r="H57" s="164"/>
      <c r="I57" s="165"/>
      <c r="J57" s="164"/>
      <c r="K57" s="165"/>
      <c r="L57" s="165"/>
      <c r="M57" s="165"/>
      <c r="N57" s="165"/>
      <c r="O57" s="165"/>
      <c r="P57" s="165"/>
      <c r="Q57" s="165"/>
      <c r="R57" s="165"/>
      <c r="S57" s="165"/>
      <c r="T57" s="165"/>
    </row>
    <row r="58" spans="1:20" ht="15.75" customHeight="1">
      <c r="A58" s="165"/>
      <c r="B58" s="165"/>
      <c r="C58" s="165"/>
      <c r="D58" s="165"/>
      <c r="E58" s="165"/>
      <c r="F58" s="165"/>
      <c r="G58" s="165"/>
      <c r="H58" s="164"/>
      <c r="I58" s="165"/>
      <c r="J58" s="164"/>
      <c r="K58" s="165"/>
      <c r="L58" s="165"/>
      <c r="M58" s="165"/>
      <c r="N58" s="165"/>
      <c r="O58" s="165"/>
      <c r="P58" s="165"/>
      <c r="Q58" s="165"/>
      <c r="R58" s="165"/>
      <c r="S58" s="165"/>
      <c r="T58" s="165"/>
    </row>
    <row r="59" spans="1:20" ht="15.75" customHeight="1">
      <c r="A59" s="165"/>
      <c r="B59" s="165"/>
      <c r="C59" s="165"/>
      <c r="D59" s="165"/>
      <c r="E59" s="165"/>
      <c r="F59" s="165"/>
      <c r="G59" s="165"/>
      <c r="H59" s="164"/>
      <c r="I59" s="165"/>
      <c r="J59" s="164"/>
      <c r="K59" s="165"/>
      <c r="L59" s="165"/>
      <c r="M59" s="165"/>
      <c r="N59" s="165"/>
      <c r="O59" s="165"/>
      <c r="P59" s="165"/>
      <c r="Q59" s="165"/>
      <c r="R59" s="165"/>
      <c r="S59" s="165"/>
      <c r="T59" s="165"/>
    </row>
    <row r="60" spans="1:20" ht="15.75" customHeight="1">
      <c r="A60" s="165"/>
      <c r="B60" s="165"/>
      <c r="C60" s="165"/>
      <c r="D60" s="165"/>
      <c r="E60" s="165"/>
      <c r="F60" s="165"/>
      <c r="G60" s="165"/>
      <c r="H60" s="164"/>
      <c r="I60" s="165"/>
      <c r="J60" s="164"/>
      <c r="K60" s="165"/>
      <c r="L60" s="165"/>
      <c r="M60" s="165"/>
      <c r="N60" s="165"/>
      <c r="O60" s="165"/>
      <c r="P60" s="165"/>
      <c r="Q60" s="165"/>
      <c r="R60" s="165"/>
      <c r="S60" s="165"/>
      <c r="T60" s="165"/>
    </row>
    <row r="61" spans="1:20" ht="15.75" customHeight="1">
      <c r="A61" s="165"/>
      <c r="B61" s="165"/>
      <c r="C61" s="165"/>
      <c r="D61" s="165"/>
      <c r="E61" s="165"/>
      <c r="F61" s="165"/>
      <c r="G61" s="165"/>
      <c r="H61" s="164"/>
      <c r="I61" s="165"/>
      <c r="J61" s="164"/>
      <c r="K61" s="165"/>
      <c r="L61" s="165"/>
      <c r="M61" s="165"/>
      <c r="N61" s="165"/>
      <c r="O61" s="165"/>
      <c r="P61" s="165"/>
      <c r="Q61" s="165"/>
      <c r="R61" s="165"/>
      <c r="S61" s="165"/>
      <c r="T61" s="165"/>
    </row>
    <row r="62" spans="1:20" ht="15.75" customHeight="1">
      <c r="A62" s="165"/>
      <c r="B62" s="165"/>
      <c r="C62" s="165"/>
      <c r="D62" s="165"/>
      <c r="E62" s="165"/>
      <c r="F62" s="165"/>
      <c r="G62" s="165"/>
      <c r="H62" s="164"/>
      <c r="I62" s="165"/>
      <c r="J62" s="164"/>
      <c r="K62" s="165"/>
      <c r="L62" s="165"/>
      <c r="M62" s="165"/>
      <c r="N62" s="165"/>
      <c r="O62" s="165"/>
      <c r="P62" s="165"/>
      <c r="Q62" s="165"/>
      <c r="R62" s="165"/>
      <c r="S62" s="165"/>
      <c r="T62" s="165"/>
    </row>
    <row r="63" spans="1:20" ht="15.75" customHeight="1">
      <c r="A63" s="165"/>
      <c r="B63" s="165"/>
      <c r="C63" s="165"/>
      <c r="D63" s="165"/>
      <c r="E63" s="165"/>
      <c r="F63" s="165"/>
      <c r="G63" s="165"/>
      <c r="H63" s="164"/>
      <c r="I63" s="165"/>
      <c r="J63" s="164"/>
      <c r="K63" s="165"/>
      <c r="L63" s="165"/>
      <c r="M63" s="165"/>
      <c r="N63" s="165"/>
      <c r="O63" s="165"/>
      <c r="P63" s="165"/>
      <c r="Q63" s="165"/>
      <c r="R63" s="165"/>
      <c r="S63" s="165"/>
      <c r="T63" s="165"/>
    </row>
    <row r="64" spans="1:20" ht="15.75" customHeight="1">
      <c r="A64" s="165"/>
      <c r="B64" s="165"/>
      <c r="C64" s="165"/>
      <c r="D64" s="165"/>
      <c r="E64" s="165"/>
      <c r="F64" s="165"/>
      <c r="G64" s="165"/>
      <c r="H64" s="164"/>
      <c r="I64" s="165"/>
      <c r="J64" s="164"/>
      <c r="K64" s="165"/>
      <c r="L64" s="165"/>
      <c r="M64" s="165"/>
      <c r="N64" s="165"/>
      <c r="O64" s="165"/>
      <c r="P64" s="165"/>
      <c r="Q64" s="165"/>
      <c r="R64" s="165"/>
      <c r="S64" s="165"/>
      <c r="T64" s="165"/>
    </row>
    <row r="65" spans="1:20" ht="15.75" customHeight="1">
      <c r="A65" s="165"/>
      <c r="B65" s="165"/>
      <c r="C65" s="165"/>
      <c r="D65" s="165"/>
      <c r="E65" s="165"/>
      <c r="F65" s="165"/>
      <c r="G65" s="165"/>
      <c r="H65" s="164"/>
      <c r="I65" s="165"/>
      <c r="J65" s="164"/>
      <c r="K65" s="165"/>
      <c r="L65" s="165"/>
      <c r="M65" s="165"/>
      <c r="N65" s="165"/>
      <c r="O65" s="165"/>
      <c r="P65" s="165"/>
      <c r="Q65" s="165"/>
      <c r="R65" s="165"/>
      <c r="S65" s="165"/>
      <c r="T65" s="165"/>
    </row>
    <row r="66" spans="1:20" ht="15.75" customHeight="1">
      <c r="A66" s="165"/>
      <c r="B66" s="165"/>
      <c r="C66" s="165"/>
      <c r="D66" s="165"/>
      <c r="E66" s="165"/>
      <c r="F66" s="165"/>
      <c r="G66" s="165"/>
      <c r="H66" s="164"/>
      <c r="I66" s="165"/>
      <c r="J66" s="164"/>
      <c r="K66" s="165"/>
      <c r="L66" s="165"/>
      <c r="M66" s="165"/>
      <c r="N66" s="165"/>
      <c r="O66" s="165"/>
      <c r="P66" s="165"/>
      <c r="Q66" s="165"/>
      <c r="R66" s="165"/>
      <c r="S66" s="165"/>
      <c r="T66" s="165"/>
    </row>
    <row r="67" spans="1:20" ht="15.75" customHeight="1">
      <c r="A67" s="165"/>
      <c r="B67" s="165"/>
      <c r="C67" s="165"/>
      <c r="D67" s="165"/>
      <c r="E67" s="165"/>
      <c r="F67" s="165"/>
      <c r="G67" s="165"/>
      <c r="H67" s="164"/>
      <c r="I67" s="165"/>
      <c r="J67" s="164"/>
      <c r="K67" s="165"/>
      <c r="L67" s="165"/>
      <c r="M67" s="165"/>
      <c r="N67" s="165"/>
      <c r="O67" s="165"/>
      <c r="P67" s="165"/>
      <c r="Q67" s="165"/>
      <c r="R67" s="165"/>
      <c r="S67" s="165"/>
      <c r="T67" s="165"/>
    </row>
    <row r="68" spans="1:20" ht="15.75" customHeight="1">
      <c r="A68" s="165"/>
      <c r="B68" s="165"/>
      <c r="C68" s="165"/>
      <c r="D68" s="165"/>
      <c r="E68" s="165"/>
      <c r="F68" s="165"/>
      <c r="G68" s="165"/>
      <c r="H68" s="164"/>
      <c r="I68" s="165"/>
      <c r="J68" s="164"/>
      <c r="K68" s="165"/>
      <c r="L68" s="165"/>
      <c r="M68" s="165"/>
      <c r="N68" s="165"/>
      <c r="O68" s="165"/>
      <c r="P68" s="165"/>
      <c r="Q68" s="165"/>
      <c r="R68" s="165"/>
      <c r="S68" s="165"/>
      <c r="T68" s="165"/>
    </row>
    <row r="69" spans="1:20" ht="15.75" customHeight="1">
      <c r="A69" s="165"/>
      <c r="B69" s="165"/>
      <c r="C69" s="165"/>
      <c r="D69" s="165"/>
      <c r="E69" s="165"/>
      <c r="F69" s="165"/>
      <c r="G69" s="165"/>
      <c r="H69" s="164"/>
      <c r="I69" s="165"/>
      <c r="J69" s="164"/>
      <c r="K69" s="165"/>
      <c r="L69" s="165"/>
      <c r="M69" s="165"/>
      <c r="N69" s="165"/>
      <c r="O69" s="165"/>
      <c r="P69" s="165"/>
      <c r="Q69" s="165"/>
      <c r="R69" s="165"/>
      <c r="S69" s="165"/>
      <c r="T69" s="165"/>
    </row>
    <row r="70" spans="1:20" ht="15.75" customHeight="1">
      <c r="A70" s="165"/>
      <c r="B70" s="165"/>
      <c r="C70" s="165"/>
      <c r="D70" s="165"/>
      <c r="E70" s="165"/>
      <c r="F70" s="165"/>
      <c r="G70" s="165"/>
      <c r="H70" s="164"/>
      <c r="I70" s="165"/>
      <c r="J70" s="164"/>
      <c r="K70" s="165"/>
      <c r="L70" s="165"/>
      <c r="M70" s="165"/>
      <c r="N70" s="165"/>
      <c r="O70" s="165"/>
      <c r="P70" s="165"/>
      <c r="Q70" s="165"/>
      <c r="R70" s="165"/>
      <c r="S70" s="165"/>
      <c r="T70" s="165"/>
    </row>
    <row r="71" spans="1:20" ht="15.75" customHeight="1">
      <c r="A71" s="165"/>
      <c r="B71" s="165"/>
      <c r="C71" s="165"/>
      <c r="D71" s="165"/>
      <c r="E71" s="165"/>
      <c r="F71" s="165"/>
      <c r="G71" s="165"/>
      <c r="H71" s="164"/>
      <c r="I71" s="165"/>
      <c r="J71" s="164"/>
      <c r="K71" s="165"/>
      <c r="L71" s="165"/>
      <c r="M71" s="165"/>
      <c r="N71" s="165"/>
      <c r="O71" s="165"/>
      <c r="P71" s="165"/>
      <c r="Q71" s="165"/>
      <c r="R71" s="165"/>
      <c r="S71" s="165"/>
      <c r="T71" s="165"/>
    </row>
    <row r="72" spans="1:20" ht="15.75" customHeight="1">
      <c r="A72" s="165"/>
      <c r="B72" s="165"/>
      <c r="C72" s="165"/>
      <c r="D72" s="165"/>
      <c r="E72" s="165"/>
      <c r="F72" s="165"/>
      <c r="G72" s="165"/>
      <c r="H72" s="164"/>
      <c r="I72" s="165"/>
      <c r="J72" s="164"/>
      <c r="K72" s="165"/>
      <c r="L72" s="165"/>
      <c r="M72" s="165"/>
      <c r="N72" s="165"/>
      <c r="O72" s="165"/>
      <c r="P72" s="165"/>
      <c r="Q72" s="165"/>
      <c r="R72" s="165"/>
      <c r="S72" s="165"/>
      <c r="T72" s="165"/>
    </row>
    <row r="73" spans="1:20" ht="15.75" customHeight="1">
      <c r="A73" s="165"/>
      <c r="B73" s="165"/>
      <c r="C73" s="165"/>
      <c r="D73" s="165"/>
      <c r="E73" s="165"/>
      <c r="F73" s="165"/>
      <c r="G73" s="165"/>
      <c r="H73" s="164"/>
      <c r="I73" s="165"/>
      <c r="J73" s="164"/>
      <c r="K73" s="165"/>
      <c r="L73" s="165"/>
      <c r="M73" s="165"/>
      <c r="N73" s="165"/>
      <c r="O73" s="165"/>
      <c r="P73" s="165"/>
      <c r="Q73" s="165"/>
      <c r="R73" s="165"/>
      <c r="S73" s="165"/>
      <c r="T73" s="165"/>
    </row>
    <row r="74" spans="1:20" ht="15.75" customHeight="1">
      <c r="A74" s="165"/>
      <c r="B74" s="165"/>
      <c r="C74" s="165"/>
      <c r="D74" s="165"/>
      <c r="E74" s="165"/>
      <c r="F74" s="165"/>
      <c r="G74" s="165"/>
      <c r="H74" s="164"/>
      <c r="I74" s="165"/>
      <c r="J74" s="164"/>
      <c r="K74" s="165"/>
      <c r="L74" s="165"/>
      <c r="M74" s="165"/>
      <c r="N74" s="165"/>
      <c r="O74" s="165"/>
      <c r="P74" s="165"/>
      <c r="Q74" s="165"/>
      <c r="R74" s="165"/>
      <c r="S74" s="165"/>
      <c r="T74" s="165"/>
    </row>
  </sheetData>
  <sheetProtection password="F786" sheet="1" objects="1" scenarios="1" formatRows="0"/>
  <mergeCells count="46">
    <mergeCell ref="A1:F1"/>
    <mergeCell ref="A2:I2"/>
    <mergeCell ref="A3:G3"/>
    <mergeCell ref="B4:F4"/>
    <mergeCell ref="B5:C5"/>
    <mergeCell ref="D5:F5"/>
    <mergeCell ref="B6:C6"/>
    <mergeCell ref="E6:F11"/>
    <mergeCell ref="B7:C7"/>
    <mergeCell ref="B8:C8"/>
    <mergeCell ref="B9:C9"/>
    <mergeCell ref="B10:C10"/>
    <mergeCell ref="B11:C11"/>
    <mergeCell ref="A12:F12"/>
    <mergeCell ref="C13:D13"/>
    <mergeCell ref="E13:F13"/>
    <mergeCell ref="C14:D14"/>
    <mergeCell ref="E14:F14"/>
    <mergeCell ref="C15:D15"/>
    <mergeCell ref="E15:F15"/>
    <mergeCell ref="A16:F16"/>
    <mergeCell ref="C17:D17"/>
    <mergeCell ref="C18:D18"/>
    <mergeCell ref="A19:F19"/>
    <mergeCell ref="C20:D20"/>
    <mergeCell ref="C21:D21"/>
    <mergeCell ref="A22:F22"/>
    <mergeCell ref="C23:D23"/>
    <mergeCell ref="C24:D24"/>
    <mergeCell ref="A25:F25"/>
    <mergeCell ref="C26:D26"/>
    <mergeCell ref="E26:F26"/>
    <mergeCell ref="C27:D27"/>
    <mergeCell ref="A28:F28"/>
    <mergeCell ref="C29:D29"/>
    <mergeCell ref="E29:F29"/>
    <mergeCell ref="C30:D30"/>
    <mergeCell ref="C31:D31"/>
    <mergeCell ref="C32:D32"/>
    <mergeCell ref="A33:F33"/>
    <mergeCell ref="C34:D34"/>
    <mergeCell ref="E34:F34"/>
    <mergeCell ref="C35:D35"/>
    <mergeCell ref="C36:D36"/>
    <mergeCell ref="C37:D37"/>
    <mergeCell ref="C38:D38"/>
  </mergeCells>
  <dataValidations count="5">
    <dataValidation operator="greaterThanOrEqual" allowBlank="1" showErrorMessage="1" sqref="G5:G11 G14:G15 G18 G21 G24 G27 G30:G32 G35:G38">
      <formula1>0</formula1>
    </dataValidation>
    <dataValidation type="list" allowBlank="1" showErrorMessage="1" sqref="E14:F15">
      <formula1>$K$15:$K$18</formula1>
      <formula2>0</formula2>
    </dataValidation>
    <dataValidation type="list" allowBlank="1" showErrorMessage="1" errorTitle="CONTEÚDO INVÁLIDO" error="Selecione apenas &quot;SIM&quot;, &quot;NÃO&quot; ou DEL para limpar o campo.&#10;" sqref="E18 E21 E24 E27 E30:E32 E35:E38">
      <formula1>$E$47:$E$49</formula1>
      <formula2>0</formula2>
    </dataValidation>
    <dataValidation type="decimal" operator="greaterThanOrEqual" showErrorMessage="1" errorTitle="Conteúdo Inválido" error="Digite apenas números ou deixe em branco." sqref="D6:D11">
      <formula1>0</formula1>
    </dataValidation>
    <dataValidation type="list" allowBlank="1" showErrorMessage="1" errorTitle="ATENÇÃO" error="Assinale com &quot;X&quot; ou deixe em branco" sqref="D5">
      <formula1>$K$8:$K$11</formula1>
      <formula2>0</formula2>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Plan10">
    <tabColor indexed="31"/>
  </sheetPr>
  <dimension ref="A1:AU267"/>
  <sheetViews>
    <sheetView zoomScale="85" zoomScaleNormal="85" workbookViewId="0" topLeftCell="B118">
      <selection activeCell="E106" sqref="E106"/>
    </sheetView>
  </sheetViews>
  <sheetFormatPr defaultColWidth="13.7109375" defaultRowHeight="12.75"/>
  <cols>
    <col min="1" max="1" width="9.8515625" style="37" customWidth="1"/>
    <col min="2" max="2" width="71.57421875" style="103" customWidth="1"/>
    <col min="3" max="3" width="19.8515625" style="103" customWidth="1"/>
    <col min="4" max="4" width="20.00390625" style="103" customWidth="1"/>
    <col min="5" max="5" width="20.7109375" style="103" customWidth="1"/>
    <col min="6" max="6" width="67.140625" style="103" customWidth="1"/>
    <col min="7" max="7" width="72.421875" style="103" customWidth="1"/>
    <col min="8" max="8" width="8.140625" style="194" hidden="1" customWidth="1"/>
    <col min="9" max="9" width="9.57421875" style="195" hidden="1" customWidth="1"/>
    <col min="10" max="10" width="22.140625" style="37" hidden="1" customWidth="1"/>
    <col min="11" max="11" width="31.8515625" style="37" hidden="1" customWidth="1"/>
    <col min="12" max="16384" width="14.421875" style="37" customWidth="1"/>
  </cols>
  <sheetData>
    <row r="1" spans="1:7" s="1" customFormat="1" ht="33" customHeight="1" hidden="1">
      <c r="A1" s="33" t="s">
        <v>0</v>
      </c>
      <c r="B1" s="33"/>
      <c r="C1" s="33"/>
      <c r="D1" s="33"/>
      <c r="E1" s="33"/>
      <c r="F1" s="33"/>
      <c r="G1" s="33"/>
    </row>
    <row r="2" spans="1:9" s="1" customFormat="1" ht="56.25" customHeight="1">
      <c r="A2" s="196" t="s">
        <v>213</v>
      </c>
      <c r="B2" s="196"/>
      <c r="C2" s="196"/>
      <c r="D2" s="196"/>
      <c r="E2" s="196"/>
      <c r="F2" s="196"/>
      <c r="G2" s="196"/>
      <c r="H2" s="196"/>
      <c r="I2" s="196"/>
    </row>
    <row r="3" spans="1:11" s="199" customFormat="1" ht="24.75" customHeight="1">
      <c r="A3" s="64" t="s">
        <v>320</v>
      </c>
      <c r="B3" s="64"/>
      <c r="C3" s="64"/>
      <c r="D3" s="64"/>
      <c r="E3" s="64"/>
      <c r="F3" s="64"/>
      <c r="G3" s="64"/>
      <c r="H3" s="197"/>
      <c r="I3" s="198"/>
      <c r="K3" s="60" t="s">
        <v>72</v>
      </c>
    </row>
    <row r="4" spans="1:26" s="202" customFormat="1" ht="23.25" customHeight="1">
      <c r="A4" s="8" t="s">
        <v>3</v>
      </c>
      <c r="B4" s="97" t="s">
        <v>4</v>
      </c>
      <c r="C4" s="97"/>
      <c r="D4" s="97" t="s">
        <v>45</v>
      </c>
      <c r="E4" s="97"/>
      <c r="F4" s="97"/>
      <c r="G4" s="136" t="s">
        <v>6</v>
      </c>
      <c r="H4" s="200" t="s">
        <v>7</v>
      </c>
      <c r="I4" s="39" t="s">
        <v>8</v>
      </c>
      <c r="J4" s="201"/>
      <c r="K4" s="63" t="s">
        <v>50</v>
      </c>
      <c r="L4" s="201"/>
      <c r="M4" s="201"/>
      <c r="N4" s="201"/>
      <c r="O4" s="201"/>
      <c r="P4" s="201"/>
      <c r="Q4" s="201"/>
      <c r="R4" s="201"/>
      <c r="S4" s="201"/>
      <c r="T4" s="201"/>
      <c r="U4" s="201"/>
      <c r="V4" s="201"/>
      <c r="W4" s="201"/>
      <c r="X4" s="201"/>
      <c r="Y4" s="201"/>
      <c r="Z4" s="201"/>
    </row>
    <row r="5" spans="1:26" s="195" customFormat="1" ht="26.25" customHeight="1">
      <c r="A5" s="186">
        <v>183</v>
      </c>
      <c r="B5" s="109" t="s">
        <v>321</v>
      </c>
      <c r="C5" s="109"/>
      <c r="D5" s="20">
        <v>1200</v>
      </c>
      <c r="E5" s="203"/>
      <c r="F5" s="203"/>
      <c r="G5" s="42"/>
      <c r="H5" s="204">
        <f aca="true" t="shared" si="0" ref="H5:H11">COUNTIF(D5,"&gt;0")</f>
        <v>1</v>
      </c>
      <c r="I5" s="18">
        <v>1</v>
      </c>
      <c r="J5" s="201" t="s">
        <v>130</v>
      </c>
      <c r="K5" s="63" t="s">
        <v>73</v>
      </c>
      <c r="L5" s="201"/>
      <c r="M5" s="201"/>
      <c r="N5" s="201"/>
      <c r="O5" s="201"/>
      <c r="P5" s="201"/>
      <c r="Q5" s="201"/>
      <c r="R5" s="201"/>
      <c r="S5" s="201"/>
      <c r="T5" s="201"/>
      <c r="U5" s="201"/>
      <c r="V5" s="201"/>
      <c r="W5" s="201"/>
      <c r="X5" s="201"/>
      <c r="Y5" s="201"/>
      <c r="Z5" s="201"/>
    </row>
    <row r="6" spans="1:26" s="67" customFormat="1" ht="27" customHeight="1">
      <c r="A6" s="186">
        <v>184</v>
      </c>
      <c r="B6" s="109" t="s">
        <v>322</v>
      </c>
      <c r="C6" s="205" t="s">
        <v>323</v>
      </c>
      <c r="D6" s="20"/>
      <c r="E6" s="203"/>
      <c r="F6" s="203"/>
      <c r="G6" s="42"/>
      <c r="H6" s="204">
        <f t="shared" si="0"/>
        <v>0</v>
      </c>
      <c r="I6" s="18">
        <v>1</v>
      </c>
      <c r="J6" s="201" t="s">
        <v>130</v>
      </c>
      <c r="K6" s="201"/>
      <c r="L6" s="201"/>
      <c r="M6" s="201"/>
      <c r="N6" s="201"/>
      <c r="O6" s="201"/>
      <c r="P6" s="201"/>
      <c r="Q6" s="201"/>
      <c r="R6" s="201"/>
      <c r="S6" s="201"/>
      <c r="T6" s="201"/>
      <c r="U6" s="201"/>
      <c r="V6" s="201"/>
      <c r="W6" s="201"/>
      <c r="X6" s="201"/>
      <c r="Y6" s="201"/>
      <c r="Z6" s="201"/>
    </row>
    <row r="7" spans="1:26" s="67" customFormat="1" ht="27" customHeight="1">
      <c r="A7" s="186"/>
      <c r="B7" s="109"/>
      <c r="C7" s="205" t="s">
        <v>324</v>
      </c>
      <c r="D7" s="20"/>
      <c r="E7" s="203"/>
      <c r="F7" s="203"/>
      <c r="G7" s="42"/>
      <c r="H7" s="204">
        <f t="shared" si="0"/>
        <v>0</v>
      </c>
      <c r="I7" s="18">
        <v>1</v>
      </c>
      <c r="J7" s="201" t="s">
        <v>130</v>
      </c>
      <c r="K7" s="201"/>
      <c r="L7" s="201"/>
      <c r="M7" s="201"/>
      <c r="N7" s="201"/>
      <c r="O7" s="201"/>
      <c r="P7" s="201"/>
      <c r="Q7" s="201"/>
      <c r="R7" s="201"/>
      <c r="S7" s="201"/>
      <c r="T7" s="201"/>
      <c r="U7" s="201"/>
      <c r="V7" s="201"/>
      <c r="W7" s="201"/>
      <c r="X7" s="201"/>
      <c r="Y7" s="201"/>
      <c r="Z7" s="201"/>
    </row>
    <row r="8" spans="1:26" s="67" customFormat="1" ht="27" customHeight="1">
      <c r="A8" s="186"/>
      <c r="B8" s="109"/>
      <c r="C8" s="205" t="s">
        <v>325</v>
      </c>
      <c r="D8" s="20"/>
      <c r="E8" s="203"/>
      <c r="F8" s="203"/>
      <c r="G8" s="42"/>
      <c r="H8" s="204">
        <f t="shared" si="0"/>
        <v>0</v>
      </c>
      <c r="I8" s="18">
        <v>1</v>
      </c>
      <c r="J8" s="201" t="s">
        <v>130</v>
      </c>
      <c r="K8" s="201" t="s">
        <v>98</v>
      </c>
      <c r="L8" s="201"/>
      <c r="M8" s="201"/>
      <c r="N8" s="201"/>
      <c r="O8" s="201"/>
      <c r="P8" s="201"/>
      <c r="Q8" s="201"/>
      <c r="R8" s="201"/>
      <c r="S8" s="201"/>
      <c r="T8" s="201"/>
      <c r="U8" s="201"/>
      <c r="V8" s="201"/>
      <c r="W8" s="201"/>
      <c r="X8" s="201"/>
      <c r="Y8" s="201"/>
      <c r="Z8" s="201"/>
    </row>
    <row r="9" spans="1:26" s="67" customFormat="1" ht="27" customHeight="1">
      <c r="A9" s="186"/>
      <c r="B9" s="109"/>
      <c r="C9" s="205" t="s">
        <v>326</v>
      </c>
      <c r="D9" s="20"/>
      <c r="E9" s="203"/>
      <c r="F9" s="203"/>
      <c r="G9" s="42"/>
      <c r="H9" s="204">
        <f t="shared" si="0"/>
        <v>0</v>
      </c>
      <c r="I9" s="18">
        <v>1</v>
      </c>
      <c r="J9" s="201" t="s">
        <v>130</v>
      </c>
      <c r="K9" s="201"/>
      <c r="L9" s="201"/>
      <c r="M9" s="201"/>
      <c r="N9" s="201"/>
      <c r="O9" s="201"/>
      <c r="P9" s="201"/>
      <c r="Q9" s="201"/>
      <c r="R9" s="201"/>
      <c r="S9" s="201"/>
      <c r="T9" s="201"/>
      <c r="U9" s="201"/>
      <c r="V9" s="201"/>
      <c r="W9" s="201"/>
      <c r="X9" s="201"/>
      <c r="Y9" s="201"/>
      <c r="Z9" s="201"/>
    </row>
    <row r="10" spans="1:26" s="67" customFormat="1" ht="25.5" customHeight="1">
      <c r="A10" s="186">
        <v>185</v>
      </c>
      <c r="B10" s="109" t="s">
        <v>327</v>
      </c>
      <c r="C10" s="109"/>
      <c r="D10" s="20">
        <v>1200</v>
      </c>
      <c r="E10" s="203"/>
      <c r="F10" s="203"/>
      <c r="G10" s="42"/>
      <c r="H10" s="204">
        <f t="shared" si="0"/>
        <v>1</v>
      </c>
      <c r="I10" s="18">
        <v>1</v>
      </c>
      <c r="J10" s="201" t="s">
        <v>130</v>
      </c>
      <c r="K10" s="201"/>
      <c r="L10" s="201"/>
      <c r="M10" s="201"/>
      <c r="N10" s="201"/>
      <c r="O10" s="201"/>
      <c r="P10" s="201"/>
      <c r="Q10" s="201"/>
      <c r="R10" s="201"/>
      <c r="S10" s="201"/>
      <c r="T10" s="201"/>
      <c r="U10" s="201"/>
      <c r="V10" s="201"/>
      <c r="W10" s="201"/>
      <c r="X10" s="201"/>
      <c r="Y10" s="201"/>
      <c r="Z10" s="201"/>
    </row>
    <row r="11" spans="1:26" s="67" customFormat="1" ht="25.5" customHeight="1">
      <c r="A11" s="186">
        <v>186</v>
      </c>
      <c r="B11" s="109" t="s">
        <v>328</v>
      </c>
      <c r="C11" s="109"/>
      <c r="D11" s="20"/>
      <c r="E11" s="203"/>
      <c r="F11" s="203"/>
      <c r="G11" s="42"/>
      <c r="H11" s="204">
        <f t="shared" si="0"/>
        <v>0</v>
      </c>
      <c r="I11" s="18">
        <v>1</v>
      </c>
      <c r="J11" s="201" t="s">
        <v>130</v>
      </c>
      <c r="K11" s="201"/>
      <c r="L11" s="201"/>
      <c r="M11" s="201"/>
      <c r="N11" s="201"/>
      <c r="O11" s="201"/>
      <c r="P11" s="201"/>
      <c r="Q11" s="201"/>
      <c r="R11" s="201"/>
      <c r="S11" s="201"/>
      <c r="T11" s="201"/>
      <c r="U11" s="201"/>
      <c r="V11" s="201"/>
      <c r="W11" s="201"/>
      <c r="X11" s="201"/>
      <c r="Y11" s="201"/>
      <c r="Z11" s="201"/>
    </row>
    <row r="12" spans="1:26" s="67" customFormat="1" ht="24" customHeight="1">
      <c r="A12" s="8" t="s">
        <v>329</v>
      </c>
      <c r="B12" s="8"/>
      <c r="C12" s="8"/>
      <c r="D12" s="8"/>
      <c r="E12" s="8"/>
      <c r="F12" s="8"/>
      <c r="G12" s="8"/>
      <c r="H12" s="206"/>
      <c r="I12" s="39"/>
      <c r="J12" s="201"/>
      <c r="K12" s="201"/>
      <c r="L12" s="201"/>
      <c r="M12" s="201"/>
      <c r="N12" s="201"/>
      <c r="O12" s="201"/>
      <c r="P12" s="201"/>
      <c r="Q12" s="201"/>
      <c r="R12" s="201"/>
      <c r="S12" s="201"/>
      <c r="T12" s="201"/>
      <c r="U12" s="201"/>
      <c r="V12" s="201"/>
      <c r="W12" s="201"/>
      <c r="X12" s="201"/>
      <c r="Y12" s="201"/>
      <c r="Z12" s="201"/>
    </row>
    <row r="13" spans="1:26" s="202" customFormat="1" ht="24" customHeight="1">
      <c r="A13" s="8" t="s">
        <v>3</v>
      </c>
      <c r="B13" s="97" t="s">
        <v>4</v>
      </c>
      <c r="C13" s="97"/>
      <c r="D13" s="97" t="s">
        <v>45</v>
      </c>
      <c r="E13" s="97"/>
      <c r="F13" s="97"/>
      <c r="G13" s="136" t="s">
        <v>6</v>
      </c>
      <c r="H13" s="200" t="s">
        <v>7</v>
      </c>
      <c r="I13" s="39" t="s">
        <v>8</v>
      </c>
      <c r="J13" s="201"/>
      <c r="K13" s="201"/>
      <c r="L13" s="201"/>
      <c r="M13" s="201"/>
      <c r="N13" s="201"/>
      <c r="O13" s="201"/>
      <c r="P13" s="201"/>
      <c r="Q13" s="201"/>
      <c r="R13" s="201"/>
      <c r="S13" s="201"/>
      <c r="T13" s="201"/>
      <c r="U13" s="201"/>
      <c r="V13" s="201"/>
      <c r="W13" s="201"/>
      <c r="X13" s="201"/>
      <c r="Y13" s="201"/>
      <c r="Z13" s="201"/>
    </row>
    <row r="14" spans="1:47" s="67" customFormat="1" ht="27.75" customHeight="1">
      <c r="A14" s="186">
        <v>187</v>
      </c>
      <c r="B14" s="111" t="s">
        <v>330</v>
      </c>
      <c r="C14" s="111"/>
      <c r="D14" s="73" t="s">
        <v>73</v>
      </c>
      <c r="E14" s="94"/>
      <c r="F14" s="94"/>
      <c r="G14" s="42"/>
      <c r="H14" s="207">
        <f aca="true" t="shared" si="1" ref="H14:H15">IF(OR(D14="SIM OU NÃO?",D14=""),0,1)</f>
        <v>1</v>
      </c>
      <c r="I14" s="208">
        <v>1</v>
      </c>
      <c r="J14" s="172"/>
      <c r="K14" s="172"/>
      <c r="L14" s="172"/>
      <c r="M14" s="172"/>
      <c r="N14" s="172"/>
      <c r="O14" s="172"/>
      <c r="P14" s="172"/>
      <c r="Q14" s="172"/>
      <c r="R14" s="172"/>
      <c r="S14" s="172"/>
      <c r="T14" s="172"/>
      <c r="U14" s="172"/>
      <c r="V14" s="172"/>
      <c r="W14" s="172"/>
      <c r="X14" s="172"/>
      <c r="Y14" s="172"/>
      <c r="Z14" s="172"/>
      <c r="AA14" s="209"/>
      <c r="AB14" s="209"/>
      <c r="AC14" s="209"/>
      <c r="AD14" s="209"/>
      <c r="AE14" s="209"/>
      <c r="AF14" s="209"/>
      <c r="AG14" s="209"/>
      <c r="AH14" s="209"/>
      <c r="AI14" s="209"/>
      <c r="AJ14" s="209"/>
      <c r="AK14" s="209"/>
      <c r="AL14" s="209"/>
      <c r="AM14" s="209"/>
      <c r="AN14" s="209"/>
      <c r="AO14" s="209"/>
      <c r="AP14" s="209"/>
      <c r="AQ14" s="209"/>
      <c r="AR14" s="209"/>
      <c r="AS14" s="209"/>
      <c r="AT14" s="209"/>
      <c r="AU14" s="209"/>
    </row>
    <row r="15" spans="1:47" s="67" customFormat="1" ht="27.75" customHeight="1">
      <c r="A15" s="186">
        <v>188</v>
      </c>
      <c r="B15" s="106" t="s">
        <v>331</v>
      </c>
      <c r="C15" s="106"/>
      <c r="D15" s="73" t="s">
        <v>72</v>
      </c>
      <c r="E15" s="94"/>
      <c r="F15" s="94"/>
      <c r="G15" s="42"/>
      <c r="H15" s="207">
        <f t="shared" si="1"/>
        <v>0</v>
      </c>
      <c r="I15" s="208">
        <v>1</v>
      </c>
      <c r="J15" s="172"/>
      <c r="K15" s="172"/>
      <c r="L15" s="172"/>
      <c r="M15" s="172"/>
      <c r="N15" s="172"/>
      <c r="O15" s="172"/>
      <c r="P15" s="172"/>
      <c r="Q15" s="172"/>
      <c r="R15" s="172"/>
      <c r="S15" s="172"/>
      <c r="T15" s="172"/>
      <c r="U15" s="172"/>
      <c r="V15" s="172"/>
      <c r="W15" s="172"/>
      <c r="X15" s="172"/>
      <c r="Y15" s="172"/>
      <c r="Z15" s="172"/>
      <c r="AA15" s="209"/>
      <c r="AB15" s="209"/>
      <c r="AC15" s="209"/>
      <c r="AD15" s="209"/>
      <c r="AE15" s="209"/>
      <c r="AF15" s="209"/>
      <c r="AG15" s="209"/>
      <c r="AH15" s="209"/>
      <c r="AI15" s="209"/>
      <c r="AJ15" s="209"/>
      <c r="AK15" s="209"/>
      <c r="AL15" s="209"/>
      <c r="AM15" s="209"/>
      <c r="AN15" s="209"/>
      <c r="AO15" s="209"/>
      <c r="AP15" s="209"/>
      <c r="AQ15" s="209"/>
      <c r="AR15" s="209"/>
      <c r="AS15" s="209"/>
      <c r="AT15" s="209"/>
      <c r="AU15" s="209"/>
    </row>
    <row r="16" spans="1:47" s="67" customFormat="1" ht="23.25" customHeight="1">
      <c r="A16" s="186">
        <v>189</v>
      </c>
      <c r="B16" s="106" t="s">
        <v>332</v>
      </c>
      <c r="C16" s="106"/>
      <c r="D16" s="86" t="s">
        <v>98</v>
      </c>
      <c r="E16" s="210" t="s">
        <v>333</v>
      </c>
      <c r="F16" s="210"/>
      <c r="G16" s="42"/>
      <c r="H16" s="211">
        <f>IF(OR(D16&lt;&gt;"",D17&lt;&gt;"",D18&lt;&gt;""),1,0)</f>
        <v>1</v>
      </c>
      <c r="I16" s="208">
        <v>1</v>
      </c>
      <c r="J16" s="172"/>
      <c r="K16" s="172"/>
      <c r="L16" s="172"/>
      <c r="M16" s="212"/>
      <c r="N16" s="172"/>
      <c r="O16" s="172"/>
      <c r="P16" s="172"/>
      <c r="Q16" s="172"/>
      <c r="R16" s="172"/>
      <c r="S16" s="172"/>
      <c r="T16" s="172"/>
      <c r="U16" s="172"/>
      <c r="V16" s="172"/>
      <c r="W16" s="172"/>
      <c r="X16" s="172"/>
      <c r="Y16" s="172"/>
      <c r="Z16" s="172"/>
      <c r="AA16" s="209"/>
      <c r="AB16" s="209"/>
      <c r="AC16" s="209"/>
      <c r="AD16" s="209"/>
      <c r="AE16" s="209"/>
      <c r="AF16" s="209"/>
      <c r="AG16" s="209"/>
      <c r="AH16" s="209"/>
      <c r="AI16" s="209"/>
      <c r="AJ16" s="209"/>
      <c r="AK16" s="209"/>
      <c r="AL16" s="209"/>
      <c r="AM16" s="209"/>
      <c r="AN16" s="209"/>
      <c r="AO16" s="209"/>
      <c r="AP16" s="209"/>
      <c r="AQ16" s="209"/>
      <c r="AR16" s="209"/>
      <c r="AS16" s="209"/>
      <c r="AT16" s="209"/>
      <c r="AU16" s="209"/>
    </row>
    <row r="17" spans="1:47" s="67" customFormat="1" ht="23.25" customHeight="1">
      <c r="A17" s="186"/>
      <c r="B17" s="106"/>
      <c r="C17" s="106"/>
      <c r="D17" s="86"/>
      <c r="E17" s="213" t="s">
        <v>334</v>
      </c>
      <c r="F17" s="213"/>
      <c r="G17" s="42"/>
      <c r="H17" s="211"/>
      <c r="I17" s="208"/>
      <c r="J17" s="172"/>
      <c r="K17" s="172"/>
      <c r="L17" s="172"/>
      <c r="M17" s="212"/>
      <c r="N17" s="172"/>
      <c r="O17" s="172"/>
      <c r="P17" s="172"/>
      <c r="Q17" s="172"/>
      <c r="R17" s="172"/>
      <c r="S17" s="172"/>
      <c r="T17" s="172"/>
      <c r="U17" s="172"/>
      <c r="V17" s="172"/>
      <c r="W17" s="172"/>
      <c r="X17" s="172"/>
      <c r="Y17" s="172"/>
      <c r="Z17" s="172"/>
      <c r="AA17" s="209"/>
      <c r="AB17" s="209"/>
      <c r="AC17" s="209"/>
      <c r="AD17" s="209"/>
      <c r="AE17" s="209"/>
      <c r="AF17" s="209"/>
      <c r="AG17" s="209"/>
      <c r="AH17" s="209"/>
      <c r="AI17" s="209"/>
      <c r="AJ17" s="209"/>
      <c r="AK17" s="209"/>
      <c r="AL17" s="209"/>
      <c r="AM17" s="209"/>
      <c r="AN17" s="209"/>
      <c r="AO17" s="209"/>
      <c r="AP17" s="209"/>
      <c r="AQ17" s="209"/>
      <c r="AR17" s="209"/>
      <c r="AS17" s="209"/>
      <c r="AT17" s="209"/>
      <c r="AU17" s="209"/>
    </row>
    <row r="18" spans="1:47" s="67" customFormat="1" ht="23.25" customHeight="1">
      <c r="A18" s="186"/>
      <c r="B18" s="106"/>
      <c r="C18" s="106"/>
      <c r="D18" s="86"/>
      <c r="E18" s="213" t="s">
        <v>335</v>
      </c>
      <c r="F18" s="213"/>
      <c r="G18" s="42"/>
      <c r="H18" s="211"/>
      <c r="I18" s="208"/>
      <c r="J18" s="172"/>
      <c r="K18" s="172"/>
      <c r="L18" s="172"/>
      <c r="M18" s="212"/>
      <c r="N18" s="172"/>
      <c r="O18" s="172"/>
      <c r="P18" s="172"/>
      <c r="Q18" s="172"/>
      <c r="R18" s="172"/>
      <c r="S18" s="172"/>
      <c r="T18" s="172"/>
      <c r="U18" s="172"/>
      <c r="V18" s="172"/>
      <c r="W18" s="172"/>
      <c r="X18" s="172"/>
      <c r="Y18" s="172"/>
      <c r="Z18" s="172"/>
      <c r="AA18" s="209"/>
      <c r="AB18" s="209"/>
      <c r="AC18" s="209"/>
      <c r="AD18" s="209"/>
      <c r="AE18" s="209"/>
      <c r="AF18" s="209"/>
      <c r="AG18" s="209"/>
      <c r="AH18" s="209"/>
      <c r="AI18" s="209"/>
      <c r="AJ18" s="209"/>
      <c r="AK18" s="209"/>
      <c r="AL18" s="209"/>
      <c r="AM18" s="209"/>
      <c r="AN18" s="209"/>
      <c r="AO18" s="209"/>
      <c r="AP18" s="209"/>
      <c r="AQ18" s="209"/>
      <c r="AR18" s="209"/>
      <c r="AS18" s="209"/>
      <c r="AT18" s="209"/>
      <c r="AU18" s="209"/>
    </row>
    <row r="19" spans="1:47" s="67" customFormat="1" ht="23.25" customHeight="1">
      <c r="A19" s="186">
        <v>190</v>
      </c>
      <c r="B19" s="106" t="s">
        <v>336</v>
      </c>
      <c r="C19" s="106"/>
      <c r="D19" s="73" t="s">
        <v>50</v>
      </c>
      <c r="E19" s="94"/>
      <c r="F19" s="94"/>
      <c r="G19" s="42"/>
      <c r="H19" s="207">
        <f>IF(OR(D19="SIM OU NÃO?",D19=""),0,1)</f>
        <v>1</v>
      </c>
      <c r="I19" s="214">
        <v>1</v>
      </c>
      <c r="J19" s="172"/>
      <c r="K19" s="172"/>
      <c r="L19" s="172"/>
      <c r="M19" s="172"/>
      <c r="N19" s="172"/>
      <c r="O19" s="172"/>
      <c r="P19" s="172"/>
      <c r="Q19" s="172"/>
      <c r="R19" s="172"/>
      <c r="S19" s="172"/>
      <c r="T19" s="172"/>
      <c r="U19" s="172"/>
      <c r="V19" s="172"/>
      <c r="W19" s="172"/>
      <c r="X19" s="172"/>
      <c r="Y19" s="172"/>
      <c r="Z19" s="172"/>
      <c r="AA19" s="209"/>
      <c r="AB19" s="209"/>
      <c r="AC19" s="209"/>
      <c r="AD19" s="209"/>
      <c r="AE19" s="209"/>
      <c r="AF19" s="209"/>
      <c r="AG19" s="209"/>
      <c r="AH19" s="209"/>
      <c r="AI19" s="209"/>
      <c r="AJ19" s="209"/>
      <c r="AK19" s="209"/>
      <c r="AL19" s="209"/>
      <c r="AM19" s="209"/>
      <c r="AN19" s="209"/>
      <c r="AO19" s="209"/>
      <c r="AP19" s="209"/>
      <c r="AQ19" s="209"/>
      <c r="AR19" s="209"/>
      <c r="AS19" s="209"/>
      <c r="AT19" s="209"/>
      <c r="AU19" s="209"/>
    </row>
    <row r="20" spans="1:47" s="40" customFormat="1" ht="26.25" customHeight="1">
      <c r="A20" s="186">
        <v>191</v>
      </c>
      <c r="B20" s="106" t="s">
        <v>337</v>
      </c>
      <c r="C20" s="106"/>
      <c r="D20" s="86"/>
      <c r="E20" s="215" t="s">
        <v>338</v>
      </c>
      <c r="F20" s="215"/>
      <c r="G20" s="42"/>
      <c r="H20" s="216">
        <f>IF(OR(D20&lt;&gt;"",D21&lt;&gt;"",D22&lt;&gt;"",D23&lt;&gt;"",D24&lt;&gt;"",D25&lt;&gt;""),1,0)</f>
        <v>1</v>
      </c>
      <c r="I20" s="208">
        <v>1</v>
      </c>
      <c r="J20" s="172"/>
      <c r="K20" s="172"/>
      <c r="L20" s="172"/>
      <c r="M20" s="172"/>
      <c r="N20" s="172"/>
      <c r="O20" s="172"/>
      <c r="P20" s="172"/>
      <c r="Q20" s="172"/>
      <c r="R20" s="172"/>
      <c r="S20" s="172"/>
      <c r="T20" s="172"/>
      <c r="U20" s="172"/>
      <c r="V20" s="172"/>
      <c r="W20" s="172"/>
      <c r="X20" s="172"/>
      <c r="Y20" s="172"/>
      <c r="Z20" s="172"/>
      <c r="AA20" s="209"/>
      <c r="AB20" s="209"/>
      <c r="AC20" s="209"/>
      <c r="AD20" s="209"/>
      <c r="AE20" s="209"/>
      <c r="AF20" s="209"/>
      <c r="AG20" s="209"/>
      <c r="AH20" s="209"/>
      <c r="AI20" s="209"/>
      <c r="AJ20" s="209"/>
      <c r="AK20" s="209"/>
      <c r="AL20" s="209"/>
      <c r="AM20" s="209"/>
      <c r="AN20" s="209"/>
      <c r="AO20" s="209"/>
      <c r="AP20" s="209"/>
      <c r="AQ20" s="209"/>
      <c r="AR20" s="209"/>
      <c r="AS20" s="209"/>
      <c r="AT20" s="209"/>
      <c r="AU20" s="209"/>
    </row>
    <row r="21" spans="1:47" s="40" customFormat="1" ht="26.25" customHeight="1">
      <c r="A21" s="186"/>
      <c r="B21" s="106"/>
      <c r="C21" s="106"/>
      <c r="D21" s="86" t="s">
        <v>98</v>
      </c>
      <c r="E21" s="215" t="s">
        <v>339</v>
      </c>
      <c r="F21" s="215"/>
      <c r="G21" s="42"/>
      <c r="H21" s="216"/>
      <c r="I21" s="208"/>
      <c r="J21" s="172"/>
      <c r="K21" s="172"/>
      <c r="L21" s="172"/>
      <c r="M21" s="172"/>
      <c r="N21" s="172"/>
      <c r="O21" s="172"/>
      <c r="P21" s="172"/>
      <c r="Q21" s="172"/>
      <c r="R21" s="172"/>
      <c r="S21" s="172"/>
      <c r="T21" s="172"/>
      <c r="U21" s="172"/>
      <c r="V21" s="172"/>
      <c r="W21" s="172"/>
      <c r="X21" s="172"/>
      <c r="Y21" s="172"/>
      <c r="Z21" s="172"/>
      <c r="AA21" s="209"/>
      <c r="AB21" s="209"/>
      <c r="AC21" s="209"/>
      <c r="AD21" s="209"/>
      <c r="AE21" s="209"/>
      <c r="AF21" s="209"/>
      <c r="AG21" s="209"/>
      <c r="AH21" s="209"/>
      <c r="AI21" s="209"/>
      <c r="AJ21" s="209"/>
      <c r="AK21" s="209"/>
      <c r="AL21" s="209"/>
      <c r="AM21" s="209"/>
      <c r="AN21" s="209"/>
      <c r="AO21" s="209"/>
      <c r="AP21" s="209"/>
      <c r="AQ21" s="209"/>
      <c r="AR21" s="209"/>
      <c r="AS21" s="209"/>
      <c r="AT21" s="209"/>
      <c r="AU21" s="209"/>
    </row>
    <row r="22" spans="1:47" s="40" customFormat="1" ht="26.25" customHeight="1">
      <c r="A22" s="186"/>
      <c r="B22" s="106"/>
      <c r="C22" s="106"/>
      <c r="D22" s="86"/>
      <c r="E22" s="215" t="s">
        <v>340</v>
      </c>
      <c r="F22" s="215"/>
      <c r="G22" s="42"/>
      <c r="H22" s="216"/>
      <c r="I22" s="208"/>
      <c r="J22" s="172"/>
      <c r="K22" s="172"/>
      <c r="L22" s="172"/>
      <c r="M22" s="172"/>
      <c r="N22" s="172"/>
      <c r="O22" s="172"/>
      <c r="P22" s="172"/>
      <c r="Q22" s="172"/>
      <c r="R22" s="172"/>
      <c r="S22" s="172"/>
      <c r="T22" s="172"/>
      <c r="U22" s="172"/>
      <c r="V22" s="172"/>
      <c r="W22" s="172"/>
      <c r="X22" s="172"/>
      <c r="Y22" s="172"/>
      <c r="Z22" s="172"/>
      <c r="AA22" s="209"/>
      <c r="AB22" s="209"/>
      <c r="AC22" s="209"/>
      <c r="AD22" s="209"/>
      <c r="AE22" s="209"/>
      <c r="AF22" s="209"/>
      <c r="AG22" s="209"/>
      <c r="AH22" s="209"/>
      <c r="AI22" s="209"/>
      <c r="AJ22" s="209"/>
      <c r="AK22" s="209"/>
      <c r="AL22" s="209"/>
      <c r="AM22" s="209"/>
      <c r="AN22" s="209"/>
      <c r="AO22" s="209"/>
      <c r="AP22" s="209"/>
      <c r="AQ22" s="209"/>
      <c r="AR22" s="209"/>
      <c r="AS22" s="209"/>
      <c r="AT22" s="209"/>
      <c r="AU22" s="209"/>
    </row>
    <row r="23" spans="1:47" s="40" customFormat="1" ht="26.25" customHeight="1">
      <c r="A23" s="186"/>
      <c r="B23" s="106"/>
      <c r="C23" s="106"/>
      <c r="D23" s="86"/>
      <c r="E23" s="215" t="s">
        <v>341</v>
      </c>
      <c r="F23" s="215"/>
      <c r="G23" s="42"/>
      <c r="H23" s="216"/>
      <c r="I23" s="208"/>
      <c r="J23" s="172"/>
      <c r="K23" s="172"/>
      <c r="L23" s="172"/>
      <c r="M23" s="172"/>
      <c r="N23" s="172"/>
      <c r="O23" s="172"/>
      <c r="P23" s="172"/>
      <c r="Q23" s="172"/>
      <c r="R23" s="172"/>
      <c r="S23" s="172"/>
      <c r="T23" s="172"/>
      <c r="U23" s="172"/>
      <c r="V23" s="172"/>
      <c r="W23" s="172"/>
      <c r="X23" s="172"/>
      <c r="Y23" s="172"/>
      <c r="Z23" s="172"/>
      <c r="AA23" s="209"/>
      <c r="AB23" s="209"/>
      <c r="AC23" s="209"/>
      <c r="AD23" s="209"/>
      <c r="AE23" s="209"/>
      <c r="AF23" s="209"/>
      <c r="AG23" s="209"/>
      <c r="AH23" s="209"/>
      <c r="AI23" s="209"/>
      <c r="AJ23" s="209"/>
      <c r="AK23" s="209"/>
      <c r="AL23" s="209"/>
      <c r="AM23" s="209"/>
      <c r="AN23" s="209"/>
      <c r="AO23" s="209"/>
      <c r="AP23" s="209"/>
      <c r="AQ23" s="209"/>
      <c r="AR23" s="209"/>
      <c r="AS23" s="209"/>
      <c r="AT23" s="209"/>
      <c r="AU23" s="209"/>
    </row>
    <row r="24" spans="1:47" s="67" customFormat="1" ht="48.75" customHeight="1">
      <c r="A24" s="186"/>
      <c r="B24" s="106"/>
      <c r="C24" s="106"/>
      <c r="D24" s="86" t="s">
        <v>98</v>
      </c>
      <c r="E24" s="215" t="s">
        <v>342</v>
      </c>
      <c r="F24" s="215"/>
      <c r="G24" s="42"/>
      <c r="H24" s="216"/>
      <c r="I24" s="208"/>
      <c r="J24" s="172"/>
      <c r="K24" s="172"/>
      <c r="L24" s="172"/>
      <c r="M24" s="172"/>
      <c r="N24" s="172"/>
      <c r="O24" s="172"/>
      <c r="P24" s="172"/>
      <c r="Q24" s="172"/>
      <c r="R24" s="172"/>
      <c r="S24" s="172"/>
      <c r="T24" s="172"/>
      <c r="U24" s="172"/>
      <c r="V24" s="172"/>
      <c r="W24" s="172"/>
      <c r="X24" s="172"/>
      <c r="Y24" s="172"/>
      <c r="Z24" s="172"/>
      <c r="AA24" s="209"/>
      <c r="AB24" s="209"/>
      <c r="AC24" s="209"/>
      <c r="AD24" s="209"/>
      <c r="AE24" s="209"/>
      <c r="AF24" s="209"/>
      <c r="AG24" s="209"/>
      <c r="AH24" s="209"/>
      <c r="AI24" s="209"/>
      <c r="AJ24" s="209"/>
      <c r="AK24" s="209"/>
      <c r="AL24" s="209"/>
      <c r="AM24" s="209"/>
      <c r="AN24" s="209"/>
      <c r="AO24" s="209"/>
      <c r="AP24" s="209"/>
      <c r="AQ24" s="209"/>
      <c r="AR24" s="209"/>
      <c r="AS24" s="209"/>
      <c r="AT24" s="209"/>
      <c r="AU24" s="209"/>
    </row>
    <row r="25" spans="1:47" s="40" customFormat="1" ht="25.5" customHeight="1">
      <c r="A25" s="186"/>
      <c r="B25" s="106"/>
      <c r="C25" s="106"/>
      <c r="D25" s="86"/>
      <c r="E25" s="215" t="s">
        <v>343</v>
      </c>
      <c r="F25" s="215"/>
      <c r="G25" s="42"/>
      <c r="H25" s="216"/>
      <c r="I25" s="208"/>
      <c r="J25" s="172"/>
      <c r="K25" s="172"/>
      <c r="L25" s="172"/>
      <c r="M25" s="172"/>
      <c r="N25" s="172"/>
      <c r="O25" s="172"/>
      <c r="P25" s="172"/>
      <c r="Q25" s="172"/>
      <c r="R25" s="172"/>
      <c r="S25" s="172"/>
      <c r="T25" s="172"/>
      <c r="U25" s="172"/>
      <c r="V25" s="172"/>
      <c r="W25" s="172"/>
      <c r="X25" s="172"/>
      <c r="Y25" s="172"/>
      <c r="Z25" s="172"/>
      <c r="AA25" s="209"/>
      <c r="AB25" s="209"/>
      <c r="AC25" s="209"/>
      <c r="AD25" s="209"/>
      <c r="AE25" s="209"/>
      <c r="AF25" s="209"/>
      <c r="AG25" s="209"/>
      <c r="AH25" s="209"/>
      <c r="AI25" s="209"/>
      <c r="AJ25" s="209"/>
      <c r="AK25" s="209"/>
      <c r="AL25" s="209"/>
      <c r="AM25" s="209"/>
      <c r="AN25" s="209"/>
      <c r="AO25" s="209"/>
      <c r="AP25" s="209"/>
      <c r="AQ25" s="209"/>
      <c r="AR25" s="209"/>
      <c r="AS25" s="209"/>
      <c r="AT25" s="209"/>
      <c r="AU25" s="209"/>
    </row>
    <row r="26" spans="1:47" s="67" customFormat="1" ht="34.5" customHeight="1">
      <c r="A26" s="186">
        <v>192</v>
      </c>
      <c r="B26" s="106" t="s">
        <v>344</v>
      </c>
      <c r="C26" s="106"/>
      <c r="D26" s="73" t="s">
        <v>73</v>
      </c>
      <c r="E26" s="94"/>
      <c r="F26" s="94"/>
      <c r="G26" s="42"/>
      <c r="H26" s="207">
        <f>IF(OR(D26="SIM OU NÃO?",D26=""),0,1)</f>
        <v>1</v>
      </c>
      <c r="I26" s="217">
        <v>1</v>
      </c>
      <c r="J26" s="172"/>
      <c r="K26" s="172"/>
      <c r="L26" s="172"/>
      <c r="M26" s="172"/>
      <c r="N26" s="172"/>
      <c r="O26" s="172"/>
      <c r="P26" s="172"/>
      <c r="Q26" s="172"/>
      <c r="R26" s="172"/>
      <c r="S26" s="172"/>
      <c r="T26" s="172"/>
      <c r="U26" s="172"/>
      <c r="V26" s="172"/>
      <c r="W26" s="172"/>
      <c r="X26" s="172"/>
      <c r="Y26" s="172"/>
      <c r="Z26" s="172"/>
      <c r="AA26" s="209"/>
      <c r="AB26" s="209"/>
      <c r="AC26" s="209"/>
      <c r="AD26" s="209"/>
      <c r="AE26" s="209"/>
      <c r="AF26" s="209"/>
      <c r="AG26" s="209"/>
      <c r="AH26" s="209"/>
      <c r="AI26" s="209"/>
      <c r="AJ26" s="209"/>
      <c r="AK26" s="209"/>
      <c r="AL26" s="209"/>
      <c r="AM26" s="209"/>
      <c r="AN26" s="209"/>
      <c r="AO26" s="209"/>
      <c r="AP26" s="209"/>
      <c r="AQ26" s="209"/>
      <c r="AR26" s="209"/>
      <c r="AS26" s="209"/>
      <c r="AT26" s="209"/>
      <c r="AU26" s="209"/>
    </row>
    <row r="27" spans="1:26" s="67" customFormat="1" ht="21.75" customHeight="1">
      <c r="A27" s="186">
        <v>193</v>
      </c>
      <c r="B27" s="106" t="s">
        <v>345</v>
      </c>
      <c r="C27" s="106"/>
      <c r="D27" s="86"/>
      <c r="E27" s="213" t="s">
        <v>346</v>
      </c>
      <c r="F27" s="213"/>
      <c r="G27" s="42"/>
      <c r="H27" s="216">
        <f>IF(OR(D27&lt;&gt;"",D28&lt;&gt;"",D29&lt;&gt;"",D30&lt;&gt;"",D31&lt;&gt;""),1,0)</f>
        <v>1</v>
      </c>
      <c r="I27" s="18">
        <v>1</v>
      </c>
      <c r="J27" s="201"/>
      <c r="K27" s="201"/>
      <c r="L27" s="201"/>
      <c r="M27" s="201"/>
      <c r="N27" s="201"/>
      <c r="O27" s="201"/>
      <c r="P27" s="201"/>
      <c r="Q27" s="201"/>
      <c r="R27" s="201"/>
      <c r="S27" s="201"/>
      <c r="T27" s="201"/>
      <c r="U27" s="201"/>
      <c r="V27" s="201"/>
      <c r="W27" s="201"/>
      <c r="X27" s="201"/>
      <c r="Y27" s="201"/>
      <c r="Z27" s="201"/>
    </row>
    <row r="28" spans="1:26" s="67" customFormat="1" ht="21.75" customHeight="1">
      <c r="A28" s="186"/>
      <c r="B28" s="106"/>
      <c r="C28" s="106"/>
      <c r="D28" s="86"/>
      <c r="E28" s="213" t="s">
        <v>347</v>
      </c>
      <c r="F28" s="213"/>
      <c r="G28" s="42"/>
      <c r="H28" s="216"/>
      <c r="I28" s="18"/>
      <c r="J28" s="201"/>
      <c r="K28" s="201"/>
      <c r="L28" s="201"/>
      <c r="M28" s="201"/>
      <c r="N28" s="201"/>
      <c r="O28" s="201"/>
      <c r="P28" s="201"/>
      <c r="Q28" s="201"/>
      <c r="R28" s="201"/>
      <c r="S28" s="201"/>
      <c r="T28" s="201"/>
      <c r="U28" s="201"/>
      <c r="V28" s="201"/>
      <c r="W28" s="201"/>
      <c r="X28" s="201"/>
      <c r="Y28" s="201"/>
      <c r="Z28" s="201"/>
    </row>
    <row r="29" spans="1:26" s="67" customFormat="1" ht="21.75" customHeight="1">
      <c r="A29" s="186"/>
      <c r="B29" s="106"/>
      <c r="C29" s="106"/>
      <c r="D29" s="86"/>
      <c r="E29" s="213" t="s">
        <v>348</v>
      </c>
      <c r="F29" s="213"/>
      <c r="G29" s="42"/>
      <c r="H29" s="216"/>
      <c r="I29" s="18"/>
      <c r="J29" s="201"/>
      <c r="K29" s="201"/>
      <c r="L29" s="201"/>
      <c r="M29" s="201"/>
      <c r="N29" s="201"/>
      <c r="O29" s="201"/>
      <c r="P29" s="201"/>
      <c r="Q29" s="201"/>
      <c r="R29" s="201"/>
      <c r="S29" s="201"/>
      <c r="T29" s="201"/>
      <c r="U29" s="201"/>
      <c r="V29" s="201"/>
      <c r="W29" s="201"/>
      <c r="X29" s="201"/>
      <c r="Y29" s="201"/>
      <c r="Z29" s="201"/>
    </row>
    <row r="30" spans="1:26" s="67" customFormat="1" ht="21.75" customHeight="1">
      <c r="A30" s="186"/>
      <c r="B30" s="106"/>
      <c r="C30" s="106"/>
      <c r="D30" s="86"/>
      <c r="E30" s="213" t="s">
        <v>349</v>
      </c>
      <c r="F30" s="213"/>
      <c r="G30" s="42"/>
      <c r="H30" s="216"/>
      <c r="I30" s="18"/>
      <c r="J30" s="201"/>
      <c r="K30" s="201"/>
      <c r="L30" s="201"/>
      <c r="M30" s="201"/>
      <c r="N30" s="201"/>
      <c r="O30" s="201"/>
      <c r="P30" s="201"/>
      <c r="Q30" s="201"/>
      <c r="R30" s="201"/>
      <c r="S30" s="201"/>
      <c r="T30" s="201"/>
      <c r="U30" s="201"/>
      <c r="V30" s="201"/>
      <c r="W30" s="201"/>
      <c r="X30" s="201"/>
      <c r="Y30" s="201"/>
      <c r="Z30" s="201"/>
    </row>
    <row r="31" spans="1:26" s="67" customFormat="1" ht="21.75" customHeight="1">
      <c r="A31" s="186"/>
      <c r="B31" s="106"/>
      <c r="C31" s="106"/>
      <c r="D31" s="86" t="s">
        <v>98</v>
      </c>
      <c r="E31" s="213" t="s">
        <v>350</v>
      </c>
      <c r="F31" s="213"/>
      <c r="G31" s="42"/>
      <c r="H31" s="216"/>
      <c r="I31" s="18"/>
      <c r="J31" s="201"/>
      <c r="K31" s="201"/>
      <c r="L31" s="201"/>
      <c r="M31" s="201"/>
      <c r="N31" s="201"/>
      <c r="O31" s="201"/>
      <c r="P31" s="201"/>
      <c r="Q31" s="201"/>
      <c r="R31" s="201"/>
      <c r="S31" s="201"/>
      <c r="T31" s="201"/>
      <c r="U31" s="201"/>
      <c r="V31" s="201"/>
      <c r="W31" s="201"/>
      <c r="X31" s="201"/>
      <c r="Y31" s="201"/>
      <c r="Z31" s="201"/>
    </row>
    <row r="32" spans="1:26" s="67" customFormat="1" ht="35.25" customHeight="1">
      <c r="A32" s="186">
        <v>194</v>
      </c>
      <c r="B32" s="106" t="s">
        <v>351</v>
      </c>
      <c r="C32" s="106"/>
      <c r="D32" s="73" t="s">
        <v>50</v>
      </c>
      <c r="E32" s="94"/>
      <c r="F32" s="94"/>
      <c r="G32" s="42"/>
      <c r="H32" s="207">
        <f>IF(OR(D32="SIM OU NÃO?",D32=""),0,1)</f>
        <v>1</v>
      </c>
      <c r="I32" s="18">
        <v>1</v>
      </c>
      <c r="J32" s="201"/>
      <c r="K32" s="201"/>
      <c r="L32" s="201"/>
      <c r="M32" s="201"/>
      <c r="N32" s="201"/>
      <c r="O32" s="201"/>
      <c r="P32" s="201"/>
      <c r="Q32" s="201"/>
      <c r="R32" s="201"/>
      <c r="S32" s="201"/>
      <c r="T32" s="201"/>
      <c r="U32" s="201"/>
      <c r="V32" s="201"/>
      <c r="W32" s="201"/>
      <c r="X32" s="201"/>
      <c r="Y32" s="201"/>
      <c r="Z32" s="201"/>
    </row>
    <row r="33" spans="1:26" s="67" customFormat="1" ht="24.75" customHeight="1">
      <c r="A33" s="186">
        <v>195</v>
      </c>
      <c r="B33" s="106" t="s">
        <v>352</v>
      </c>
      <c r="C33" s="106"/>
      <c r="D33" s="86" t="s">
        <v>98</v>
      </c>
      <c r="E33" s="213" t="s">
        <v>353</v>
      </c>
      <c r="F33" s="213"/>
      <c r="G33" s="42"/>
      <c r="H33" s="216">
        <f>IF(OR(D33&lt;&gt;"",D34&lt;&gt;"",D35&lt;&gt;""),1,0)</f>
        <v>1</v>
      </c>
      <c r="I33" s="18">
        <v>1</v>
      </c>
      <c r="J33" s="201"/>
      <c r="K33" s="218" t="s">
        <v>354</v>
      </c>
      <c r="L33" s="201"/>
      <c r="M33" s="201"/>
      <c r="N33" s="201"/>
      <c r="O33" s="201"/>
      <c r="P33" s="201"/>
      <c r="Q33" s="201"/>
      <c r="R33" s="201"/>
      <c r="S33" s="201"/>
      <c r="T33" s="201"/>
      <c r="U33" s="201"/>
      <c r="V33" s="201"/>
      <c r="W33" s="201"/>
      <c r="X33" s="201"/>
      <c r="Y33" s="201"/>
      <c r="Z33" s="201"/>
    </row>
    <row r="34" spans="1:26" s="67" customFormat="1" ht="24.75" customHeight="1">
      <c r="A34" s="186"/>
      <c r="B34" s="106"/>
      <c r="C34" s="106"/>
      <c r="D34" s="86" t="s">
        <v>98</v>
      </c>
      <c r="E34" s="213" t="s">
        <v>355</v>
      </c>
      <c r="F34" s="213"/>
      <c r="G34" s="42"/>
      <c r="H34" s="216"/>
      <c r="I34" s="18"/>
      <c r="J34" s="201"/>
      <c r="K34" s="54" t="s">
        <v>268</v>
      </c>
      <c r="L34" s="201"/>
      <c r="M34" s="201"/>
      <c r="N34" s="201"/>
      <c r="O34" s="201"/>
      <c r="P34" s="201"/>
      <c r="Q34" s="201"/>
      <c r="R34" s="201"/>
      <c r="S34" s="201"/>
      <c r="T34" s="201"/>
      <c r="U34" s="201"/>
      <c r="V34" s="201"/>
      <c r="W34" s="201"/>
      <c r="X34" s="201"/>
      <c r="Y34" s="201"/>
      <c r="Z34" s="201"/>
    </row>
    <row r="35" spans="1:26" s="67" customFormat="1" ht="24.75" customHeight="1">
      <c r="A35" s="186"/>
      <c r="B35" s="106"/>
      <c r="C35" s="106"/>
      <c r="D35" s="86"/>
      <c r="E35" s="213" t="s">
        <v>356</v>
      </c>
      <c r="F35" s="213"/>
      <c r="G35" s="42"/>
      <c r="H35" s="216"/>
      <c r="I35" s="18"/>
      <c r="J35" s="201"/>
      <c r="K35" s="125" t="s">
        <v>357</v>
      </c>
      <c r="L35" s="201"/>
      <c r="M35" s="201"/>
      <c r="N35" s="201"/>
      <c r="O35" s="201"/>
      <c r="P35" s="201"/>
      <c r="Q35" s="201"/>
      <c r="R35" s="201"/>
      <c r="S35" s="201"/>
      <c r="T35" s="201"/>
      <c r="U35" s="201"/>
      <c r="V35" s="201"/>
      <c r="W35" s="201"/>
      <c r="X35" s="201"/>
      <c r="Y35" s="201"/>
      <c r="Z35" s="201"/>
    </row>
    <row r="36" spans="1:26" s="67" customFormat="1" ht="31.5" customHeight="1">
      <c r="A36" s="186">
        <v>196</v>
      </c>
      <c r="B36" s="106" t="s">
        <v>358</v>
      </c>
      <c r="C36" s="106"/>
      <c r="D36" s="219" t="s">
        <v>359</v>
      </c>
      <c r="E36" s="219"/>
      <c r="F36" s="220"/>
      <c r="G36" s="42"/>
      <c r="H36" s="216">
        <f>IF(OR(D36="  selecione uma opção",D36=""),0,1)</f>
        <v>1</v>
      </c>
      <c r="I36" s="18">
        <v>1</v>
      </c>
      <c r="J36" s="201"/>
      <c r="K36" s="125" t="s">
        <v>359</v>
      </c>
      <c r="L36" s="201"/>
      <c r="M36" s="201"/>
      <c r="N36" s="201"/>
      <c r="O36" s="201"/>
      <c r="P36" s="201"/>
      <c r="Q36" s="201"/>
      <c r="R36" s="201"/>
      <c r="S36" s="201"/>
      <c r="T36" s="201"/>
      <c r="U36" s="201"/>
      <c r="V36" s="201"/>
      <c r="W36" s="201"/>
      <c r="X36" s="201"/>
      <c r="Y36" s="201"/>
      <c r="Z36" s="201"/>
    </row>
    <row r="37" spans="1:26" s="67" customFormat="1" ht="27" customHeight="1">
      <c r="A37" s="186">
        <v>197</v>
      </c>
      <c r="B37" s="106" t="s">
        <v>360</v>
      </c>
      <c r="C37" s="106"/>
      <c r="D37" s="73" t="s">
        <v>50</v>
      </c>
      <c r="E37" s="94"/>
      <c r="F37" s="94"/>
      <c r="G37" s="42"/>
      <c r="H37" s="207">
        <f aca="true" t="shared" si="2" ref="H37:H38">IF(OR(D37="SIM OU NÃO?",D37=""),0,1)</f>
        <v>1</v>
      </c>
      <c r="I37" s="18">
        <v>1</v>
      </c>
      <c r="J37" s="201"/>
      <c r="K37" s="125" t="s">
        <v>361</v>
      </c>
      <c r="L37" s="201"/>
      <c r="M37" s="201"/>
      <c r="N37" s="201"/>
      <c r="O37" s="201"/>
      <c r="P37" s="201"/>
      <c r="Q37" s="201"/>
      <c r="R37" s="201"/>
      <c r="S37" s="201"/>
      <c r="T37" s="201"/>
      <c r="U37" s="201"/>
      <c r="V37" s="201"/>
      <c r="W37" s="201"/>
      <c r="X37" s="201"/>
      <c r="Y37" s="201"/>
      <c r="Z37" s="201"/>
    </row>
    <row r="38" spans="1:26" s="67" customFormat="1" ht="32.25" customHeight="1">
      <c r="A38" s="186">
        <v>198</v>
      </c>
      <c r="B38" s="106" t="s">
        <v>362</v>
      </c>
      <c r="C38" s="106"/>
      <c r="D38" s="73" t="s">
        <v>73</v>
      </c>
      <c r="E38" s="94"/>
      <c r="F38" s="94"/>
      <c r="G38" s="42"/>
      <c r="H38" s="207">
        <f t="shared" si="2"/>
        <v>1</v>
      </c>
      <c r="I38" s="18">
        <v>1</v>
      </c>
      <c r="J38" s="201"/>
      <c r="L38" s="201"/>
      <c r="M38" s="201"/>
      <c r="N38" s="201"/>
      <c r="O38" s="201"/>
      <c r="P38" s="201"/>
      <c r="Q38" s="201"/>
      <c r="R38" s="201"/>
      <c r="S38" s="201"/>
      <c r="T38" s="201"/>
      <c r="U38" s="201"/>
      <c r="V38" s="201"/>
      <c r="W38" s="201"/>
      <c r="X38" s="201"/>
      <c r="Y38" s="201"/>
      <c r="Z38" s="201"/>
    </row>
    <row r="39" spans="1:26" s="67" customFormat="1" ht="27" customHeight="1">
      <c r="A39" s="186">
        <v>199</v>
      </c>
      <c r="B39" s="106" t="s">
        <v>363</v>
      </c>
      <c r="C39" s="106"/>
      <c r="D39" s="86" t="s">
        <v>98</v>
      </c>
      <c r="E39" s="213" t="s">
        <v>364</v>
      </c>
      <c r="F39" s="213"/>
      <c r="G39" s="42"/>
      <c r="H39" s="216">
        <f>IF(OR(D39&lt;&gt;"",D40&lt;&gt;"",D41&lt;&gt;"",D42&lt;&gt;"",D43&lt;&gt;"",D44&lt;&gt;"",D45&lt;&gt;"",D46&lt;&gt;"",D47&lt;&gt;"",D48&lt;&gt;"",D49&lt;&gt;""),1,0)</f>
        <v>1</v>
      </c>
      <c r="I39" s="18">
        <v>1</v>
      </c>
      <c r="J39" s="201"/>
      <c r="K39" s="201"/>
      <c r="L39" s="201"/>
      <c r="M39" s="201"/>
      <c r="N39" s="201"/>
      <c r="O39" s="201"/>
      <c r="P39" s="201"/>
      <c r="Q39" s="201"/>
      <c r="R39" s="201"/>
      <c r="S39" s="201"/>
      <c r="T39" s="201"/>
      <c r="U39" s="201"/>
      <c r="V39" s="201"/>
      <c r="W39" s="201"/>
      <c r="X39" s="201"/>
      <c r="Y39" s="201"/>
      <c r="Z39" s="201"/>
    </row>
    <row r="40" spans="1:26" s="67" customFormat="1" ht="27" customHeight="1">
      <c r="A40" s="186"/>
      <c r="B40" s="106"/>
      <c r="C40" s="106"/>
      <c r="D40" s="86" t="s">
        <v>98</v>
      </c>
      <c r="E40" s="213" t="s">
        <v>365</v>
      </c>
      <c r="F40" s="213"/>
      <c r="G40" s="42"/>
      <c r="H40" s="216"/>
      <c r="I40" s="18"/>
      <c r="J40" s="201"/>
      <c r="K40" s="201"/>
      <c r="L40" s="201"/>
      <c r="M40" s="201"/>
      <c r="N40" s="201"/>
      <c r="O40" s="201"/>
      <c r="P40" s="201"/>
      <c r="Q40" s="201"/>
      <c r="R40" s="201"/>
      <c r="S40" s="201"/>
      <c r="T40" s="201"/>
      <c r="U40" s="201"/>
      <c r="V40" s="201"/>
      <c r="W40" s="201"/>
      <c r="X40" s="201"/>
      <c r="Y40" s="201"/>
      <c r="Z40" s="201"/>
    </row>
    <row r="41" spans="1:26" s="67" customFormat="1" ht="27" customHeight="1">
      <c r="A41" s="186"/>
      <c r="B41" s="106"/>
      <c r="C41" s="106"/>
      <c r="D41" s="86" t="s">
        <v>98</v>
      </c>
      <c r="E41" s="213" t="s">
        <v>366</v>
      </c>
      <c r="F41" s="213"/>
      <c r="G41" s="42"/>
      <c r="H41" s="216"/>
      <c r="I41" s="18"/>
      <c r="J41" s="201"/>
      <c r="K41" s="201"/>
      <c r="L41" s="201"/>
      <c r="M41" s="201"/>
      <c r="N41" s="201"/>
      <c r="O41" s="201"/>
      <c r="P41" s="201"/>
      <c r="Q41" s="201"/>
      <c r="R41" s="201"/>
      <c r="S41" s="201"/>
      <c r="T41" s="201"/>
      <c r="U41" s="201"/>
      <c r="V41" s="201"/>
      <c r="W41" s="201"/>
      <c r="X41" s="201"/>
      <c r="Y41" s="201"/>
      <c r="Z41" s="201"/>
    </row>
    <row r="42" spans="1:26" s="67" customFormat="1" ht="27" customHeight="1">
      <c r="A42" s="186"/>
      <c r="B42" s="106"/>
      <c r="C42" s="106"/>
      <c r="D42" s="86" t="s">
        <v>98</v>
      </c>
      <c r="E42" s="213" t="s">
        <v>367</v>
      </c>
      <c r="F42" s="213"/>
      <c r="G42" s="42"/>
      <c r="H42" s="216"/>
      <c r="I42" s="18"/>
      <c r="J42" s="201"/>
      <c r="K42" s="201"/>
      <c r="L42" s="201"/>
      <c r="M42" s="201"/>
      <c r="N42" s="201"/>
      <c r="O42" s="201"/>
      <c r="P42" s="201"/>
      <c r="Q42" s="201"/>
      <c r="R42" s="201"/>
      <c r="S42" s="201"/>
      <c r="T42" s="201"/>
      <c r="U42" s="201"/>
      <c r="V42" s="201"/>
      <c r="W42" s="201"/>
      <c r="X42" s="201"/>
      <c r="Y42" s="201"/>
      <c r="Z42" s="201"/>
    </row>
    <row r="43" spans="1:26" s="67" customFormat="1" ht="27" customHeight="1">
      <c r="A43" s="186"/>
      <c r="B43" s="106"/>
      <c r="C43" s="106"/>
      <c r="D43" s="86" t="s">
        <v>98</v>
      </c>
      <c r="E43" s="213" t="s">
        <v>368</v>
      </c>
      <c r="F43" s="213"/>
      <c r="G43" s="42"/>
      <c r="H43" s="216"/>
      <c r="I43" s="18"/>
      <c r="J43" s="201"/>
      <c r="K43" s="201"/>
      <c r="L43" s="201"/>
      <c r="M43" s="201"/>
      <c r="N43" s="201"/>
      <c r="O43" s="201"/>
      <c r="P43" s="201"/>
      <c r="Q43" s="201"/>
      <c r="R43" s="201"/>
      <c r="S43" s="201"/>
      <c r="T43" s="201"/>
      <c r="U43" s="201"/>
      <c r="V43" s="201"/>
      <c r="W43" s="201"/>
      <c r="X43" s="201"/>
      <c r="Y43" s="201"/>
      <c r="Z43" s="201"/>
    </row>
    <row r="44" spans="1:26" s="67" customFormat="1" ht="27" customHeight="1">
      <c r="A44" s="186"/>
      <c r="B44" s="106"/>
      <c r="C44" s="106"/>
      <c r="D44" s="86" t="s">
        <v>98</v>
      </c>
      <c r="E44" s="213" t="s">
        <v>369</v>
      </c>
      <c r="F44" s="213"/>
      <c r="G44" s="42"/>
      <c r="H44" s="216"/>
      <c r="I44" s="18"/>
      <c r="J44" s="201"/>
      <c r="K44" s="201"/>
      <c r="L44" s="201"/>
      <c r="M44" s="201"/>
      <c r="N44" s="201"/>
      <c r="O44" s="201"/>
      <c r="P44" s="201"/>
      <c r="Q44" s="201"/>
      <c r="R44" s="201"/>
      <c r="S44" s="201"/>
      <c r="T44" s="201"/>
      <c r="U44" s="201"/>
      <c r="V44" s="201"/>
      <c r="W44" s="201"/>
      <c r="X44" s="201"/>
      <c r="Y44" s="201"/>
      <c r="Z44" s="201"/>
    </row>
    <row r="45" spans="1:26" s="67" customFormat="1" ht="27" customHeight="1">
      <c r="A45" s="186"/>
      <c r="B45" s="106"/>
      <c r="C45" s="106"/>
      <c r="D45" s="86"/>
      <c r="E45" s="213" t="s">
        <v>370</v>
      </c>
      <c r="F45" s="213"/>
      <c r="G45" s="42"/>
      <c r="H45" s="216"/>
      <c r="I45" s="18"/>
      <c r="J45" s="201"/>
      <c r="K45" s="201"/>
      <c r="L45" s="201"/>
      <c r="M45" s="201"/>
      <c r="N45" s="201"/>
      <c r="O45" s="201"/>
      <c r="P45" s="201"/>
      <c r="Q45" s="201"/>
      <c r="R45" s="201"/>
      <c r="S45" s="201"/>
      <c r="T45" s="201"/>
      <c r="U45" s="201"/>
      <c r="V45" s="201"/>
      <c r="W45" s="201"/>
      <c r="X45" s="201"/>
      <c r="Y45" s="201"/>
      <c r="Z45" s="201"/>
    </row>
    <row r="46" spans="1:26" s="67" customFormat="1" ht="27" customHeight="1">
      <c r="A46" s="186"/>
      <c r="B46" s="106"/>
      <c r="C46" s="106"/>
      <c r="D46" s="86"/>
      <c r="E46" s="213" t="s">
        <v>371</v>
      </c>
      <c r="F46" s="213"/>
      <c r="G46" s="42"/>
      <c r="H46" s="216"/>
      <c r="I46" s="18"/>
      <c r="J46" s="201"/>
      <c r="K46" s="201"/>
      <c r="L46" s="201"/>
      <c r="M46" s="201"/>
      <c r="N46" s="201"/>
      <c r="O46" s="201"/>
      <c r="P46" s="201"/>
      <c r="Q46" s="201"/>
      <c r="R46" s="201"/>
      <c r="S46" s="201"/>
      <c r="T46" s="201"/>
      <c r="U46" s="201"/>
      <c r="V46" s="201"/>
      <c r="W46" s="201"/>
      <c r="X46" s="201"/>
      <c r="Y46" s="201"/>
      <c r="Z46" s="201"/>
    </row>
    <row r="47" spans="1:26" s="67" customFormat="1" ht="27" customHeight="1">
      <c r="A47" s="186"/>
      <c r="B47" s="106"/>
      <c r="C47" s="106"/>
      <c r="D47" s="86"/>
      <c r="E47" s="213" t="s">
        <v>372</v>
      </c>
      <c r="F47" s="213"/>
      <c r="G47" s="42"/>
      <c r="H47" s="216"/>
      <c r="I47" s="18"/>
      <c r="J47" s="201"/>
      <c r="K47" s="201"/>
      <c r="L47" s="201"/>
      <c r="M47" s="201"/>
      <c r="N47" s="201"/>
      <c r="O47" s="201"/>
      <c r="P47" s="201"/>
      <c r="Q47" s="201"/>
      <c r="R47" s="201"/>
      <c r="S47" s="201"/>
      <c r="T47" s="201"/>
      <c r="U47" s="201"/>
      <c r="V47" s="201"/>
      <c r="W47" s="201"/>
      <c r="X47" s="201"/>
      <c r="Y47" s="201"/>
      <c r="Z47" s="201"/>
    </row>
    <row r="48" spans="1:26" s="67" customFormat="1" ht="27" customHeight="1">
      <c r="A48" s="186"/>
      <c r="B48" s="106"/>
      <c r="C48" s="106"/>
      <c r="D48" s="86"/>
      <c r="E48" s="213" t="s">
        <v>373</v>
      </c>
      <c r="F48" s="213"/>
      <c r="G48" s="42"/>
      <c r="H48" s="216"/>
      <c r="I48" s="18"/>
      <c r="J48" s="201"/>
      <c r="K48" s="201"/>
      <c r="L48" s="201"/>
      <c r="M48" s="201"/>
      <c r="N48" s="201"/>
      <c r="O48" s="201"/>
      <c r="P48" s="201"/>
      <c r="Q48" s="201"/>
      <c r="R48" s="201"/>
      <c r="S48" s="201"/>
      <c r="T48" s="201"/>
      <c r="U48" s="201"/>
      <c r="V48" s="201"/>
      <c r="W48" s="201"/>
      <c r="X48" s="201"/>
      <c r="Y48" s="201"/>
      <c r="Z48" s="201"/>
    </row>
    <row r="49" spans="1:26" s="67" customFormat="1" ht="27" customHeight="1">
      <c r="A49" s="186"/>
      <c r="B49" s="106"/>
      <c r="C49" s="106"/>
      <c r="D49" s="86"/>
      <c r="E49" s="213" t="s">
        <v>374</v>
      </c>
      <c r="F49" s="213"/>
      <c r="G49" s="42"/>
      <c r="H49" s="216"/>
      <c r="I49" s="18"/>
      <c r="J49" s="201"/>
      <c r="K49" s="201"/>
      <c r="L49" s="201"/>
      <c r="M49" s="201"/>
      <c r="N49" s="201"/>
      <c r="O49" s="201"/>
      <c r="P49" s="201"/>
      <c r="Q49" s="201"/>
      <c r="R49" s="201"/>
      <c r="S49" s="201"/>
      <c r="T49" s="201"/>
      <c r="U49" s="201"/>
      <c r="V49" s="201"/>
      <c r="W49" s="201"/>
      <c r="X49" s="201"/>
      <c r="Y49" s="201"/>
      <c r="Z49" s="201"/>
    </row>
    <row r="50" spans="1:26" s="67" customFormat="1" ht="27" customHeight="1">
      <c r="A50" s="186">
        <v>200</v>
      </c>
      <c r="B50" s="187" t="s">
        <v>375</v>
      </c>
      <c r="C50" s="187"/>
      <c r="D50" s="86"/>
      <c r="E50" s="213" t="s">
        <v>376</v>
      </c>
      <c r="F50" s="213"/>
      <c r="G50" s="42"/>
      <c r="H50" s="216">
        <f>IF(OR(D50&lt;&gt;"",D51&lt;&gt;"",D52&lt;&gt;"",D53&lt;&gt;"",D54&lt;&gt;""),1,0)</f>
        <v>1</v>
      </c>
      <c r="I50" s="18">
        <v>1</v>
      </c>
      <c r="J50" s="201"/>
      <c r="K50" s="201"/>
      <c r="L50" s="201"/>
      <c r="M50" s="201"/>
      <c r="N50" s="201"/>
      <c r="O50" s="201"/>
      <c r="P50" s="201"/>
      <c r="Q50" s="201"/>
      <c r="R50" s="201"/>
      <c r="S50" s="201"/>
      <c r="T50" s="201"/>
      <c r="U50" s="201"/>
      <c r="V50" s="201"/>
      <c r="W50" s="201"/>
      <c r="X50" s="201"/>
      <c r="Y50" s="201"/>
      <c r="Z50" s="201"/>
    </row>
    <row r="51" spans="1:26" s="67" customFormat="1" ht="27" customHeight="1">
      <c r="A51" s="186"/>
      <c r="B51" s="187"/>
      <c r="C51" s="187"/>
      <c r="D51" s="86"/>
      <c r="E51" s="213" t="s">
        <v>377</v>
      </c>
      <c r="F51" s="213"/>
      <c r="G51" s="42"/>
      <c r="H51" s="216"/>
      <c r="I51" s="18"/>
      <c r="J51" s="201"/>
      <c r="K51" s="201"/>
      <c r="L51" s="201"/>
      <c r="M51" s="201"/>
      <c r="N51" s="201"/>
      <c r="O51" s="201"/>
      <c r="P51" s="201"/>
      <c r="Q51" s="201"/>
      <c r="R51" s="201"/>
      <c r="S51" s="201"/>
      <c r="T51" s="201"/>
      <c r="U51" s="201"/>
      <c r="V51" s="201"/>
      <c r="W51" s="201"/>
      <c r="X51" s="201"/>
      <c r="Y51" s="201"/>
      <c r="Z51" s="201"/>
    </row>
    <row r="52" spans="1:26" s="67" customFormat="1" ht="27" customHeight="1">
      <c r="A52" s="186"/>
      <c r="B52" s="187"/>
      <c r="C52" s="187"/>
      <c r="D52" s="86" t="s">
        <v>98</v>
      </c>
      <c r="E52" s="213" t="s">
        <v>378</v>
      </c>
      <c r="F52" s="213"/>
      <c r="G52" s="42"/>
      <c r="H52" s="216"/>
      <c r="I52" s="18"/>
      <c r="J52" s="201"/>
      <c r="K52" s="201"/>
      <c r="L52" s="201"/>
      <c r="M52" s="201"/>
      <c r="N52" s="201"/>
      <c r="O52" s="201"/>
      <c r="P52" s="201"/>
      <c r="Q52" s="201"/>
      <c r="R52" s="201"/>
      <c r="S52" s="201"/>
      <c r="T52" s="201"/>
      <c r="U52" s="201"/>
      <c r="V52" s="201"/>
      <c r="W52" s="201"/>
      <c r="X52" s="201"/>
      <c r="Y52" s="201"/>
      <c r="Z52" s="201"/>
    </row>
    <row r="53" spans="1:26" s="67" customFormat="1" ht="27" customHeight="1">
      <c r="A53" s="186"/>
      <c r="B53" s="187"/>
      <c r="C53" s="187"/>
      <c r="D53" s="86"/>
      <c r="E53" s="213" t="s">
        <v>379</v>
      </c>
      <c r="F53" s="213"/>
      <c r="G53" s="42"/>
      <c r="H53" s="216"/>
      <c r="I53" s="18"/>
      <c r="J53" s="201"/>
      <c r="K53" s="201"/>
      <c r="L53" s="201"/>
      <c r="M53" s="201"/>
      <c r="N53" s="201"/>
      <c r="O53" s="201"/>
      <c r="P53" s="201"/>
      <c r="Q53" s="201"/>
      <c r="R53" s="201"/>
      <c r="S53" s="201"/>
      <c r="T53" s="201"/>
      <c r="U53" s="201"/>
      <c r="V53" s="201"/>
      <c r="W53" s="201"/>
      <c r="X53" s="201"/>
      <c r="Y53" s="201"/>
      <c r="Z53" s="201"/>
    </row>
    <row r="54" spans="1:26" s="67" customFormat="1" ht="27" customHeight="1">
      <c r="A54" s="186"/>
      <c r="B54" s="187"/>
      <c r="C54" s="187"/>
      <c r="D54" s="86"/>
      <c r="E54" s="213" t="s">
        <v>380</v>
      </c>
      <c r="F54" s="213"/>
      <c r="G54" s="42"/>
      <c r="H54" s="216"/>
      <c r="I54" s="18"/>
      <c r="J54" s="201"/>
      <c r="K54" s="201"/>
      <c r="L54" s="201"/>
      <c r="M54" s="201"/>
      <c r="N54" s="201"/>
      <c r="O54" s="201"/>
      <c r="P54" s="201"/>
      <c r="Q54" s="201"/>
      <c r="R54" s="201"/>
      <c r="S54" s="201"/>
      <c r="T54" s="201"/>
      <c r="U54" s="201"/>
      <c r="V54" s="201"/>
      <c r="W54" s="201"/>
      <c r="X54" s="201"/>
      <c r="Y54" s="201"/>
      <c r="Z54" s="201"/>
    </row>
    <row r="55" spans="1:26" s="67" customFormat="1" ht="27" customHeight="1">
      <c r="A55" s="186">
        <v>201</v>
      </c>
      <c r="B55" s="106" t="s">
        <v>381</v>
      </c>
      <c r="C55" s="106"/>
      <c r="D55" s="86" t="s">
        <v>98</v>
      </c>
      <c r="E55" s="87" t="s">
        <v>382</v>
      </c>
      <c r="F55" s="87"/>
      <c r="G55" s="42"/>
      <c r="H55" s="216">
        <f>IF(OR(D55&lt;&gt;"",D56&lt;&gt;"",D57&lt;&gt;"",D58&lt;&gt;""),1,0)</f>
        <v>1</v>
      </c>
      <c r="I55" s="18">
        <v>1</v>
      </c>
      <c r="J55" s="201"/>
      <c r="K55" s="201"/>
      <c r="L55" s="201"/>
      <c r="M55" s="201"/>
      <c r="N55" s="201"/>
      <c r="O55" s="201"/>
      <c r="P55" s="201"/>
      <c r="Q55" s="201"/>
      <c r="R55" s="201"/>
      <c r="S55" s="201"/>
      <c r="T55" s="201"/>
      <c r="U55" s="201"/>
      <c r="V55" s="201"/>
      <c r="W55" s="201"/>
      <c r="X55" s="201"/>
      <c r="Y55" s="201"/>
      <c r="Z55" s="201"/>
    </row>
    <row r="56" spans="1:26" s="67" customFormat="1" ht="27" customHeight="1">
      <c r="A56" s="186"/>
      <c r="B56" s="106"/>
      <c r="C56" s="106"/>
      <c r="D56" s="86"/>
      <c r="E56" s="87" t="s">
        <v>383</v>
      </c>
      <c r="F56" s="87"/>
      <c r="G56" s="42"/>
      <c r="H56" s="216"/>
      <c r="I56" s="18"/>
      <c r="J56" s="201"/>
      <c r="K56" s="201"/>
      <c r="L56" s="201"/>
      <c r="M56" s="201"/>
      <c r="N56" s="201"/>
      <c r="O56" s="201"/>
      <c r="P56" s="201"/>
      <c r="Q56" s="201"/>
      <c r="R56" s="201"/>
      <c r="S56" s="201"/>
      <c r="T56" s="201"/>
      <c r="U56" s="201"/>
      <c r="V56" s="201"/>
      <c r="W56" s="201"/>
      <c r="X56" s="201"/>
      <c r="Y56" s="201"/>
      <c r="Z56" s="201"/>
    </row>
    <row r="57" spans="1:26" s="67" customFormat="1" ht="27" customHeight="1">
      <c r="A57" s="186"/>
      <c r="B57" s="106"/>
      <c r="C57" s="106"/>
      <c r="D57" s="86"/>
      <c r="E57" s="87" t="s">
        <v>384</v>
      </c>
      <c r="F57" s="87"/>
      <c r="G57" s="42"/>
      <c r="H57" s="216"/>
      <c r="I57" s="18"/>
      <c r="J57" s="201"/>
      <c r="K57" s="201"/>
      <c r="L57" s="201"/>
      <c r="M57" s="201"/>
      <c r="N57" s="201"/>
      <c r="O57" s="201"/>
      <c r="P57" s="201"/>
      <c r="Q57" s="201"/>
      <c r="R57" s="201"/>
      <c r="S57" s="201"/>
      <c r="T57" s="201"/>
      <c r="U57" s="201"/>
      <c r="V57" s="201"/>
      <c r="W57" s="201"/>
      <c r="X57" s="201"/>
      <c r="Y57" s="201"/>
      <c r="Z57" s="201"/>
    </row>
    <row r="58" spans="1:26" s="67" customFormat="1" ht="27" customHeight="1">
      <c r="A58" s="186"/>
      <c r="B58" s="106"/>
      <c r="C58" s="106"/>
      <c r="D58" s="86"/>
      <c r="E58" s="87" t="s">
        <v>385</v>
      </c>
      <c r="F58" s="87"/>
      <c r="G58" s="42"/>
      <c r="H58" s="216"/>
      <c r="I58" s="18"/>
      <c r="J58" s="201"/>
      <c r="K58" s="201"/>
      <c r="L58" s="201"/>
      <c r="M58" s="201"/>
      <c r="N58" s="201"/>
      <c r="O58" s="201"/>
      <c r="P58" s="201"/>
      <c r="Q58" s="201"/>
      <c r="R58" s="201"/>
      <c r="S58" s="201"/>
      <c r="T58" s="201"/>
      <c r="U58" s="201"/>
      <c r="V58" s="201"/>
      <c r="W58" s="201"/>
      <c r="X58" s="201"/>
      <c r="Y58" s="201"/>
      <c r="Z58" s="201"/>
    </row>
    <row r="59" spans="1:26" s="67" customFormat="1" ht="36" customHeight="1">
      <c r="A59" s="186">
        <v>202</v>
      </c>
      <c r="B59" s="106" t="s">
        <v>386</v>
      </c>
      <c r="C59" s="106"/>
      <c r="D59" s="73" t="s">
        <v>50</v>
      </c>
      <c r="E59" s="94"/>
      <c r="F59" s="94"/>
      <c r="G59" s="42"/>
      <c r="H59" s="207">
        <f>IF(OR(D59="SIM OU NÃO?",D59=""),0,1)</f>
        <v>1</v>
      </c>
      <c r="I59" s="18">
        <v>1</v>
      </c>
      <c r="J59" s="201"/>
      <c r="K59" s="201"/>
      <c r="L59" s="201"/>
      <c r="M59" s="201"/>
      <c r="N59" s="201"/>
      <c r="O59" s="201"/>
      <c r="P59" s="201"/>
      <c r="Q59" s="201"/>
      <c r="R59" s="201"/>
      <c r="S59" s="201"/>
      <c r="T59" s="201"/>
      <c r="U59" s="201"/>
      <c r="V59" s="201"/>
      <c r="W59" s="201"/>
      <c r="X59" s="201"/>
      <c r="Y59" s="201"/>
      <c r="Z59" s="201"/>
    </row>
    <row r="60" spans="1:26" s="67" customFormat="1" ht="81.75" customHeight="1">
      <c r="A60" s="186">
        <v>203</v>
      </c>
      <c r="B60" s="109" t="s">
        <v>387</v>
      </c>
      <c r="C60" s="109"/>
      <c r="D60" s="221" t="s">
        <v>388</v>
      </c>
      <c r="E60" s="221"/>
      <c r="F60" s="221"/>
      <c r="G60" s="221"/>
      <c r="H60" s="216">
        <f>IF(D60&lt;&gt;"",1,0)</f>
        <v>1</v>
      </c>
      <c r="I60" s="18">
        <v>1</v>
      </c>
      <c r="J60" s="201"/>
      <c r="K60" s="201"/>
      <c r="L60" s="201"/>
      <c r="M60" s="201"/>
      <c r="N60" s="201"/>
      <c r="O60" s="201"/>
      <c r="P60" s="201"/>
      <c r="Q60" s="201"/>
      <c r="R60" s="201"/>
      <c r="S60" s="201"/>
      <c r="T60" s="201"/>
      <c r="U60" s="201"/>
      <c r="V60" s="201"/>
      <c r="W60" s="201"/>
      <c r="X60" s="201"/>
      <c r="Y60" s="201"/>
      <c r="Z60" s="201"/>
    </row>
    <row r="61" spans="1:26" s="67" customFormat="1" ht="29.25" customHeight="1">
      <c r="A61" s="186">
        <v>204</v>
      </c>
      <c r="B61" s="111" t="s">
        <v>389</v>
      </c>
      <c r="C61" s="111"/>
      <c r="D61" s="86" t="s">
        <v>98</v>
      </c>
      <c r="E61" s="87" t="s">
        <v>390</v>
      </c>
      <c r="F61" s="87"/>
      <c r="G61" s="42"/>
      <c r="H61" s="216">
        <f>IF(OR(D61&lt;&gt;"",D62&lt;&gt;"",D63&lt;&gt;"",D64&lt;&gt;"",D65&lt;&gt;"",D66&lt;&gt;""),1,0)</f>
        <v>1</v>
      </c>
      <c r="I61" s="18">
        <v>1</v>
      </c>
      <c r="J61" s="222" t="s">
        <v>391</v>
      </c>
      <c r="K61" s="201"/>
      <c r="L61" s="201"/>
      <c r="M61" s="201"/>
      <c r="N61" s="201"/>
      <c r="O61" s="201"/>
      <c r="P61" s="201"/>
      <c r="Q61" s="201"/>
      <c r="R61" s="201"/>
      <c r="S61" s="201"/>
      <c r="T61" s="201"/>
      <c r="U61" s="201"/>
      <c r="V61" s="201"/>
      <c r="W61" s="201"/>
      <c r="X61" s="201"/>
      <c r="Y61" s="201"/>
      <c r="Z61" s="201"/>
    </row>
    <row r="62" spans="1:26" s="67" customFormat="1" ht="29.25" customHeight="1">
      <c r="A62" s="186"/>
      <c r="B62" s="111"/>
      <c r="C62" s="111"/>
      <c r="D62" s="86"/>
      <c r="E62" s="87" t="s">
        <v>392</v>
      </c>
      <c r="F62" s="87"/>
      <c r="G62" s="42"/>
      <c r="H62" s="216"/>
      <c r="I62" s="18"/>
      <c r="J62" s="222"/>
      <c r="K62" s="201"/>
      <c r="L62" s="201"/>
      <c r="M62" s="201"/>
      <c r="N62" s="201"/>
      <c r="O62" s="201"/>
      <c r="P62" s="201"/>
      <c r="Q62" s="201"/>
      <c r="R62" s="201"/>
      <c r="S62" s="201"/>
      <c r="T62" s="201"/>
      <c r="U62" s="201"/>
      <c r="V62" s="201"/>
      <c r="W62" s="201"/>
      <c r="X62" s="201"/>
      <c r="Y62" s="201"/>
      <c r="Z62" s="201"/>
    </row>
    <row r="63" spans="1:26" s="67" customFormat="1" ht="29.25" customHeight="1">
      <c r="A63" s="186"/>
      <c r="B63" s="111"/>
      <c r="C63" s="111"/>
      <c r="D63" s="86"/>
      <c r="E63" s="87" t="s">
        <v>393</v>
      </c>
      <c r="F63" s="87"/>
      <c r="G63" s="42"/>
      <c r="H63" s="216"/>
      <c r="I63" s="18"/>
      <c r="J63" s="222"/>
      <c r="K63" s="201"/>
      <c r="L63" s="201"/>
      <c r="M63" s="201"/>
      <c r="N63" s="201"/>
      <c r="O63" s="201"/>
      <c r="P63" s="201"/>
      <c r="Q63" s="201"/>
      <c r="R63" s="201"/>
      <c r="S63" s="201"/>
      <c r="T63" s="201"/>
      <c r="U63" s="201"/>
      <c r="V63" s="201"/>
      <c r="W63" s="201"/>
      <c r="X63" s="201"/>
      <c r="Y63" s="201"/>
      <c r="Z63" s="201"/>
    </row>
    <row r="64" spans="1:26" s="67" customFormat="1" ht="29.25" customHeight="1">
      <c r="A64" s="186"/>
      <c r="B64" s="111"/>
      <c r="C64" s="111"/>
      <c r="D64" s="86" t="s">
        <v>98</v>
      </c>
      <c r="E64" s="87" t="s">
        <v>394</v>
      </c>
      <c r="F64" s="87"/>
      <c r="G64" s="42"/>
      <c r="H64" s="216"/>
      <c r="I64" s="18"/>
      <c r="J64" s="222"/>
      <c r="K64" s="201"/>
      <c r="L64" s="201"/>
      <c r="M64" s="201"/>
      <c r="N64" s="201"/>
      <c r="O64" s="201"/>
      <c r="P64" s="201"/>
      <c r="Q64" s="201"/>
      <c r="R64" s="201"/>
      <c r="S64" s="201"/>
      <c r="T64" s="201"/>
      <c r="U64" s="201"/>
      <c r="V64" s="201"/>
      <c r="W64" s="201"/>
      <c r="X64" s="201"/>
      <c r="Y64" s="201"/>
      <c r="Z64" s="201"/>
    </row>
    <row r="65" spans="1:26" s="67" customFormat="1" ht="109.5" customHeight="1">
      <c r="A65" s="186"/>
      <c r="B65" s="111"/>
      <c r="C65" s="111"/>
      <c r="D65" s="86"/>
      <c r="E65" s="210" t="s">
        <v>395</v>
      </c>
      <c r="F65" s="151"/>
      <c r="G65" s="151"/>
      <c r="H65" s="216"/>
      <c r="I65" s="18"/>
      <c r="J65" s="222"/>
      <c r="K65" s="201"/>
      <c r="L65" s="201"/>
      <c r="M65" s="201"/>
      <c r="N65" s="201"/>
      <c r="O65" s="201"/>
      <c r="P65" s="201"/>
      <c r="Q65" s="201"/>
      <c r="R65" s="201"/>
      <c r="S65" s="201"/>
      <c r="T65" s="201"/>
      <c r="U65" s="201"/>
      <c r="V65" s="201"/>
      <c r="W65" s="201"/>
      <c r="X65" s="201"/>
      <c r="Y65" s="201"/>
      <c r="Z65" s="201"/>
    </row>
    <row r="66" spans="1:26" s="67" customFormat="1" ht="25.5" customHeight="1">
      <c r="A66" s="186"/>
      <c r="B66" s="111"/>
      <c r="C66" s="111"/>
      <c r="D66" s="86"/>
      <c r="E66" s="87" t="s">
        <v>396</v>
      </c>
      <c r="F66" s="87"/>
      <c r="G66" s="42"/>
      <c r="H66" s="216"/>
      <c r="I66" s="18"/>
      <c r="J66" s="222"/>
      <c r="K66" s="201"/>
      <c r="L66" s="201"/>
      <c r="M66" s="201"/>
      <c r="N66" s="201"/>
      <c r="O66" s="201"/>
      <c r="P66" s="201"/>
      <c r="Q66" s="201"/>
      <c r="R66" s="201"/>
      <c r="S66" s="201"/>
      <c r="T66" s="201"/>
      <c r="U66" s="201"/>
      <c r="V66" s="201"/>
      <c r="W66" s="201"/>
      <c r="X66" s="201"/>
      <c r="Y66" s="201"/>
      <c r="Z66" s="201"/>
    </row>
    <row r="67" spans="1:26" s="67" customFormat="1" ht="21" customHeight="1">
      <c r="A67" s="186">
        <v>205</v>
      </c>
      <c r="B67" s="106" t="s">
        <v>397</v>
      </c>
      <c r="C67" s="106"/>
      <c r="D67" s="15"/>
      <c r="E67" s="203"/>
      <c r="F67" s="203"/>
      <c r="G67" s="42"/>
      <c r="H67" s="204">
        <f aca="true" t="shared" si="3" ref="H67:H68">COUNTIF(D67,"&gt;=0")</f>
        <v>0</v>
      </c>
      <c r="I67" s="18">
        <v>1</v>
      </c>
      <c r="J67" s="201" t="s">
        <v>13</v>
      </c>
      <c r="K67" s="201"/>
      <c r="L67" s="201"/>
      <c r="M67" s="201"/>
      <c r="N67" s="201"/>
      <c r="O67" s="201"/>
      <c r="P67" s="201"/>
      <c r="Q67" s="201"/>
      <c r="R67" s="201"/>
      <c r="S67" s="201"/>
      <c r="T67" s="201"/>
      <c r="U67" s="201"/>
      <c r="V67" s="201"/>
      <c r="W67" s="201"/>
      <c r="X67" s="201"/>
      <c r="Y67" s="201"/>
      <c r="Z67" s="201"/>
    </row>
    <row r="68" spans="1:26" s="67" customFormat="1" ht="21" customHeight="1">
      <c r="A68" s="186">
        <v>206</v>
      </c>
      <c r="B68" s="106" t="s">
        <v>398</v>
      </c>
      <c r="C68" s="106"/>
      <c r="D68" s="15"/>
      <c r="E68" s="203"/>
      <c r="F68" s="203"/>
      <c r="G68" s="42"/>
      <c r="H68" s="223">
        <f t="shared" si="3"/>
        <v>0</v>
      </c>
      <c r="I68" s="18">
        <v>1</v>
      </c>
      <c r="J68" s="201" t="s">
        <v>13</v>
      </c>
      <c r="K68" s="201"/>
      <c r="L68" s="201"/>
      <c r="M68" s="201"/>
      <c r="N68" s="201"/>
      <c r="O68" s="201"/>
      <c r="P68" s="201"/>
      <c r="Q68" s="201"/>
      <c r="R68" s="201"/>
      <c r="S68" s="201"/>
      <c r="T68" s="201"/>
      <c r="U68" s="201"/>
      <c r="V68" s="201"/>
      <c r="W68" s="201"/>
      <c r="X68" s="201"/>
      <c r="Y68" s="201"/>
      <c r="Z68" s="201"/>
    </row>
    <row r="69" spans="1:10" s="67" customFormat="1" ht="21" customHeight="1">
      <c r="A69" s="186">
        <v>207</v>
      </c>
      <c r="B69" s="84" t="s">
        <v>399</v>
      </c>
      <c r="C69" s="84"/>
      <c r="D69" s="86"/>
      <c r="E69" s="213" t="s">
        <v>400</v>
      </c>
      <c r="F69" s="213"/>
      <c r="G69" s="42"/>
      <c r="H69" s="204">
        <f>IF(OR(D69&lt;&gt;"",D70&lt;&gt;"",D71&lt;&gt;"",D72&lt;&gt;"",D73&lt;&gt;"",D74&lt;&gt;"",D75&lt;&gt;"",D76&lt;&gt;"",D77&lt;&gt;"",D78&lt;&gt;""),1,0)</f>
        <v>1</v>
      </c>
      <c r="I69" s="18">
        <v>1</v>
      </c>
      <c r="J69" s="224" t="s">
        <v>391</v>
      </c>
    </row>
    <row r="70" spans="1:10" s="67" customFormat="1" ht="21" customHeight="1">
      <c r="A70" s="186"/>
      <c r="B70" s="84"/>
      <c r="C70" s="84"/>
      <c r="D70" s="86"/>
      <c r="E70" s="213" t="s">
        <v>401</v>
      </c>
      <c r="F70" s="213"/>
      <c r="G70" s="42"/>
      <c r="H70" s="204"/>
      <c r="I70" s="18"/>
      <c r="J70" s="224"/>
    </row>
    <row r="71" spans="1:10" s="67" customFormat="1" ht="21" customHeight="1">
      <c r="A71" s="186"/>
      <c r="B71" s="84"/>
      <c r="C71" s="84"/>
      <c r="D71" s="86"/>
      <c r="E71" s="213" t="s">
        <v>402</v>
      </c>
      <c r="F71" s="213"/>
      <c r="G71" s="42"/>
      <c r="H71" s="204"/>
      <c r="I71" s="18"/>
      <c r="J71" s="224"/>
    </row>
    <row r="72" spans="1:10" s="67" customFormat="1" ht="21" customHeight="1">
      <c r="A72" s="186"/>
      <c r="B72" s="84"/>
      <c r="C72" s="84"/>
      <c r="D72" s="86"/>
      <c r="E72" s="213" t="s">
        <v>403</v>
      </c>
      <c r="F72" s="213"/>
      <c r="G72" s="42"/>
      <c r="H72" s="204"/>
      <c r="I72" s="18"/>
      <c r="J72" s="224"/>
    </row>
    <row r="73" spans="1:10" s="67" customFormat="1" ht="21" customHeight="1">
      <c r="A73" s="186"/>
      <c r="B73" s="84"/>
      <c r="C73" s="84"/>
      <c r="D73" s="86" t="s">
        <v>98</v>
      </c>
      <c r="E73" s="213" t="s">
        <v>404</v>
      </c>
      <c r="F73" s="213"/>
      <c r="G73" s="42"/>
      <c r="H73" s="204"/>
      <c r="I73" s="18"/>
      <c r="J73" s="224"/>
    </row>
    <row r="74" spans="1:10" s="67" customFormat="1" ht="21" customHeight="1">
      <c r="A74" s="186"/>
      <c r="B74" s="84"/>
      <c r="C74" s="84"/>
      <c r="D74" s="86"/>
      <c r="E74" s="213" t="s">
        <v>405</v>
      </c>
      <c r="F74" s="213"/>
      <c r="G74" s="42"/>
      <c r="H74" s="204"/>
      <c r="I74" s="18"/>
      <c r="J74" s="224"/>
    </row>
    <row r="75" spans="1:10" s="67" customFormat="1" ht="21" customHeight="1">
      <c r="A75" s="186"/>
      <c r="B75" s="84"/>
      <c r="C75" s="84"/>
      <c r="D75" s="86"/>
      <c r="E75" s="213" t="s">
        <v>406</v>
      </c>
      <c r="F75" s="213"/>
      <c r="G75" s="42"/>
      <c r="H75" s="204"/>
      <c r="I75" s="18"/>
      <c r="J75" s="224"/>
    </row>
    <row r="76" spans="1:10" s="67" customFormat="1" ht="21" customHeight="1">
      <c r="A76" s="186"/>
      <c r="B76" s="84"/>
      <c r="C76" s="84"/>
      <c r="D76" s="86"/>
      <c r="E76" s="213" t="s">
        <v>407</v>
      </c>
      <c r="F76" s="213"/>
      <c r="G76" s="42"/>
      <c r="H76" s="204"/>
      <c r="I76" s="18"/>
      <c r="J76" s="224"/>
    </row>
    <row r="77" spans="1:10" s="67" customFormat="1" ht="21" customHeight="1">
      <c r="A77" s="186"/>
      <c r="B77" s="84"/>
      <c r="C77" s="84"/>
      <c r="D77" s="86"/>
      <c r="E77" s="213" t="s">
        <v>408</v>
      </c>
      <c r="F77" s="213"/>
      <c r="G77" s="42"/>
      <c r="H77" s="204"/>
      <c r="I77" s="18"/>
      <c r="J77" s="224"/>
    </row>
    <row r="78" spans="1:10" s="67" customFormat="1" ht="21" customHeight="1">
      <c r="A78" s="186"/>
      <c r="B78" s="84"/>
      <c r="C78" s="84"/>
      <c r="D78" s="86"/>
      <c r="E78" s="213" t="s">
        <v>409</v>
      </c>
      <c r="F78" s="213"/>
      <c r="G78" s="42"/>
      <c r="H78" s="204"/>
      <c r="I78" s="18"/>
      <c r="J78" s="224"/>
    </row>
    <row r="79" spans="1:10" s="67" customFormat="1" ht="21" customHeight="1">
      <c r="A79" s="225">
        <v>208</v>
      </c>
      <c r="B79" s="84" t="s">
        <v>410</v>
      </c>
      <c r="C79" s="84"/>
      <c r="D79" s="86"/>
      <c r="E79" s="213" t="s">
        <v>411</v>
      </c>
      <c r="F79" s="213"/>
      <c r="G79" s="42"/>
      <c r="H79" s="204">
        <f>IF(OR(D79&lt;&gt;"",D80&lt;&gt;"",D81&lt;&gt;"",D82&lt;&gt;"",D83&lt;&gt;"",D84&lt;&gt;"",D85&lt;&gt;"",D86&lt;&gt;"",D90&lt;&gt;""),1,0)</f>
        <v>1</v>
      </c>
      <c r="I79" s="18">
        <v>1</v>
      </c>
      <c r="J79" s="226" t="s">
        <v>391</v>
      </c>
    </row>
    <row r="80" spans="1:9" s="67" customFormat="1" ht="21" customHeight="1">
      <c r="A80" s="225"/>
      <c r="B80" s="84"/>
      <c r="C80" s="84"/>
      <c r="D80" s="86" t="s">
        <v>98</v>
      </c>
      <c r="E80" s="84" t="s">
        <v>412</v>
      </c>
      <c r="F80" s="84"/>
      <c r="G80" s="42"/>
      <c r="H80" s="204"/>
      <c r="I80" s="18"/>
    </row>
    <row r="81" spans="1:9" s="67" customFormat="1" ht="21" customHeight="1">
      <c r="A81" s="225"/>
      <c r="B81" s="84"/>
      <c r="C81" s="84"/>
      <c r="D81" s="86" t="s">
        <v>98</v>
      </c>
      <c r="E81" s="84" t="s">
        <v>413</v>
      </c>
      <c r="F81" s="84"/>
      <c r="G81" s="42"/>
      <c r="H81" s="204"/>
      <c r="I81" s="18"/>
    </row>
    <row r="82" spans="1:9" s="67" customFormat="1" ht="21" customHeight="1">
      <c r="A82" s="225"/>
      <c r="B82" s="84"/>
      <c r="C82" s="84"/>
      <c r="D82" s="86"/>
      <c r="E82" s="84" t="s">
        <v>414</v>
      </c>
      <c r="F82" s="84"/>
      <c r="G82" s="42"/>
      <c r="H82" s="204"/>
      <c r="I82" s="18"/>
    </row>
    <row r="83" spans="1:9" s="67" customFormat="1" ht="21" customHeight="1">
      <c r="A83" s="225"/>
      <c r="B83" s="84"/>
      <c r="C83" s="84"/>
      <c r="D83" s="86"/>
      <c r="E83" s="84" t="s">
        <v>415</v>
      </c>
      <c r="F83" s="84"/>
      <c r="G83" s="42"/>
      <c r="H83" s="204"/>
      <c r="I83" s="18"/>
    </row>
    <row r="84" spans="1:9" s="67" customFormat="1" ht="21" customHeight="1">
      <c r="A84" s="225"/>
      <c r="B84" s="84"/>
      <c r="C84" s="84"/>
      <c r="D84" s="86"/>
      <c r="E84" s="84" t="s">
        <v>416</v>
      </c>
      <c r="F84" s="84"/>
      <c r="G84" s="42"/>
      <c r="H84" s="204"/>
      <c r="I84" s="18"/>
    </row>
    <row r="85" spans="1:9" s="67" customFormat="1" ht="21" customHeight="1">
      <c r="A85" s="225"/>
      <c r="B85" s="84"/>
      <c r="C85" s="84"/>
      <c r="D85" s="86"/>
      <c r="E85" s="84" t="s">
        <v>417</v>
      </c>
      <c r="F85" s="84"/>
      <c r="G85" s="42"/>
      <c r="H85" s="204"/>
      <c r="I85" s="18"/>
    </row>
    <row r="86" spans="1:9" s="67" customFormat="1" ht="21" customHeight="1">
      <c r="A86" s="225"/>
      <c r="B86" s="84"/>
      <c r="C86" s="84"/>
      <c r="D86" s="86"/>
      <c r="E86" s="84" t="s">
        <v>418</v>
      </c>
      <c r="F86" s="84"/>
      <c r="G86" s="42"/>
      <c r="H86" s="204"/>
      <c r="I86" s="18"/>
    </row>
    <row r="87" spans="1:9" s="67" customFormat="1" ht="70.5" customHeight="1">
      <c r="A87" s="225"/>
      <c r="B87" s="84"/>
      <c r="C87" s="84"/>
      <c r="D87" s="86"/>
      <c r="E87" s="40" t="s">
        <v>419</v>
      </c>
      <c r="F87" s="151"/>
      <c r="G87" s="151"/>
      <c r="H87" s="204"/>
      <c r="I87" s="18"/>
    </row>
    <row r="88" spans="1:9" s="67" customFormat="1" ht="69.75" customHeight="1">
      <c r="A88" s="186">
        <v>209</v>
      </c>
      <c r="B88" s="106" t="s">
        <v>420</v>
      </c>
      <c r="C88" s="106"/>
      <c r="D88" s="73" t="s">
        <v>73</v>
      </c>
      <c r="E88" s="227" t="s">
        <v>421</v>
      </c>
      <c r="F88" s="151"/>
      <c r="G88" s="151"/>
      <c r="H88" s="207">
        <f aca="true" t="shared" si="4" ref="H88:H89">IF(OR(D88="SIM OU NÃO?",D88=""),0,1)</f>
        <v>1</v>
      </c>
      <c r="I88" s="18">
        <v>1</v>
      </c>
    </row>
    <row r="89" spans="1:9" s="67" customFormat="1" ht="79.5" customHeight="1">
      <c r="A89" s="186">
        <v>210</v>
      </c>
      <c r="B89" s="106" t="s">
        <v>422</v>
      </c>
      <c r="C89" s="106"/>
      <c r="D89" s="73" t="s">
        <v>73</v>
      </c>
      <c r="E89" s="227" t="s">
        <v>421</v>
      </c>
      <c r="F89" s="151"/>
      <c r="G89" s="151"/>
      <c r="H89" s="207">
        <f t="shared" si="4"/>
        <v>1</v>
      </c>
      <c r="I89" s="18">
        <v>1</v>
      </c>
    </row>
    <row r="90" spans="1:9" s="67" customFormat="1" ht="26.25" customHeight="1">
      <c r="A90" s="186">
        <v>211</v>
      </c>
      <c r="B90" s="106" t="s">
        <v>423</v>
      </c>
      <c r="C90" s="106"/>
      <c r="D90" s="86" t="s">
        <v>98</v>
      </c>
      <c r="E90" s="213" t="s">
        <v>424</v>
      </c>
      <c r="F90" s="213"/>
      <c r="G90" s="42"/>
      <c r="H90" s="228">
        <f>IF(OR(D90&lt;&gt;"",D91&lt;&gt;"",D92&lt;&gt;"",D93&lt;&gt;"",D94&lt;&gt;""),1,0)</f>
        <v>1</v>
      </c>
      <c r="I90" s="18">
        <v>1</v>
      </c>
    </row>
    <row r="91" spans="1:9" s="67" customFormat="1" ht="26.25" customHeight="1">
      <c r="A91" s="186"/>
      <c r="B91" s="106"/>
      <c r="C91" s="106"/>
      <c r="D91" s="86"/>
      <c r="E91" s="213" t="s">
        <v>425</v>
      </c>
      <c r="F91" s="213"/>
      <c r="G91" s="42"/>
      <c r="H91" s="228"/>
      <c r="I91" s="18"/>
    </row>
    <row r="92" spans="1:9" s="67" customFormat="1" ht="26.25" customHeight="1">
      <c r="A92" s="186"/>
      <c r="B92" s="106"/>
      <c r="C92" s="106"/>
      <c r="D92" s="86"/>
      <c r="E92" s="213" t="s">
        <v>426</v>
      </c>
      <c r="F92" s="213"/>
      <c r="G92" s="42"/>
      <c r="H92" s="228"/>
      <c r="I92" s="18"/>
    </row>
    <row r="93" spans="1:9" s="67" customFormat="1" ht="26.25" customHeight="1">
      <c r="A93" s="186"/>
      <c r="B93" s="106"/>
      <c r="C93" s="106"/>
      <c r="D93" s="86"/>
      <c r="E93" s="213" t="s">
        <v>427</v>
      </c>
      <c r="F93" s="213"/>
      <c r="G93" s="42"/>
      <c r="H93" s="228"/>
      <c r="I93" s="18"/>
    </row>
    <row r="94" spans="1:9" s="67" customFormat="1" ht="81.75" customHeight="1">
      <c r="A94" s="186"/>
      <c r="B94" s="106"/>
      <c r="C94" s="106"/>
      <c r="D94" s="86" t="s">
        <v>98</v>
      </c>
      <c r="E94" s="229" t="s">
        <v>419</v>
      </c>
      <c r="F94" s="151" t="s">
        <v>428</v>
      </c>
      <c r="G94" s="151"/>
      <c r="H94" s="228"/>
      <c r="I94" s="18"/>
    </row>
    <row r="95" spans="1:26" s="231" customFormat="1" ht="21.75" customHeight="1">
      <c r="A95" s="186">
        <v>212</v>
      </c>
      <c r="B95" s="106" t="s">
        <v>429</v>
      </c>
      <c r="C95" s="106"/>
      <c r="D95" s="86" t="s">
        <v>98</v>
      </c>
      <c r="E95" s="215" t="s">
        <v>430</v>
      </c>
      <c r="F95" s="215"/>
      <c r="G95" s="42"/>
      <c r="H95" s="228">
        <f>IF(OR(D95&lt;&gt;"",D96&lt;&gt;"",D97&lt;&gt;"",D98&lt;&gt;"",D99&lt;&gt;""),1,0)</f>
        <v>1</v>
      </c>
      <c r="I95" s="39">
        <v>1</v>
      </c>
      <c r="J95" s="226" t="s">
        <v>391</v>
      </c>
      <c r="K95" s="230"/>
      <c r="L95" s="230"/>
      <c r="M95" s="230"/>
      <c r="N95" s="230"/>
      <c r="O95" s="230"/>
      <c r="P95" s="230"/>
      <c r="Q95" s="230"/>
      <c r="R95" s="230"/>
      <c r="S95" s="230"/>
      <c r="T95" s="230"/>
      <c r="U95" s="230"/>
      <c r="V95" s="230"/>
      <c r="W95" s="230"/>
      <c r="X95" s="230"/>
      <c r="Y95" s="230"/>
      <c r="Z95" s="230"/>
    </row>
    <row r="96" spans="1:26" s="231" customFormat="1" ht="21.75" customHeight="1">
      <c r="A96" s="186"/>
      <c r="B96" s="106"/>
      <c r="C96" s="106"/>
      <c r="D96" s="86"/>
      <c r="E96" s="215" t="s">
        <v>431</v>
      </c>
      <c r="F96" s="215"/>
      <c r="G96" s="42"/>
      <c r="H96" s="228"/>
      <c r="I96" s="39"/>
      <c r="J96" s="230"/>
      <c r="K96" s="230"/>
      <c r="L96" s="230"/>
      <c r="M96" s="230"/>
      <c r="N96" s="230"/>
      <c r="O96" s="230"/>
      <c r="P96" s="230"/>
      <c r="Q96" s="230"/>
      <c r="R96" s="230"/>
      <c r="S96" s="230"/>
      <c r="T96" s="230"/>
      <c r="U96" s="230"/>
      <c r="V96" s="230"/>
      <c r="W96" s="230"/>
      <c r="X96" s="230"/>
      <c r="Y96" s="230"/>
      <c r="Z96" s="230"/>
    </row>
    <row r="97" spans="1:26" s="231" customFormat="1" ht="21.75" customHeight="1">
      <c r="A97" s="186"/>
      <c r="B97" s="106"/>
      <c r="C97" s="106"/>
      <c r="D97" s="86" t="s">
        <v>98</v>
      </c>
      <c r="E97" s="215" t="s">
        <v>432</v>
      </c>
      <c r="F97" s="215"/>
      <c r="G97" s="42"/>
      <c r="H97" s="228"/>
      <c r="I97" s="39"/>
      <c r="J97" s="230"/>
      <c r="K97" s="230"/>
      <c r="L97" s="230"/>
      <c r="M97" s="230"/>
      <c r="N97" s="230"/>
      <c r="O97" s="230"/>
      <c r="P97" s="230"/>
      <c r="Q97" s="230"/>
      <c r="R97" s="230"/>
      <c r="S97" s="230"/>
      <c r="T97" s="230"/>
      <c r="U97" s="230"/>
      <c r="V97" s="230"/>
      <c r="W97" s="230"/>
      <c r="X97" s="230"/>
      <c r="Y97" s="230"/>
      <c r="Z97" s="230"/>
    </row>
    <row r="98" spans="1:26" s="231" customFormat="1" ht="21.75" customHeight="1">
      <c r="A98" s="186"/>
      <c r="B98" s="106"/>
      <c r="C98" s="106"/>
      <c r="D98" s="86"/>
      <c r="E98" s="215" t="s">
        <v>433</v>
      </c>
      <c r="F98" s="215"/>
      <c r="G98" s="42"/>
      <c r="H98" s="228"/>
      <c r="I98" s="39"/>
      <c r="J98" s="230"/>
      <c r="K98" s="230"/>
      <c r="L98" s="230"/>
      <c r="M98" s="230"/>
      <c r="N98" s="230"/>
      <c r="O98" s="230"/>
      <c r="P98" s="230"/>
      <c r="Q98" s="230"/>
      <c r="R98" s="230"/>
      <c r="S98" s="230"/>
      <c r="T98" s="230"/>
      <c r="U98" s="230"/>
      <c r="V98" s="230"/>
      <c r="W98" s="230"/>
      <c r="X98" s="230"/>
      <c r="Y98" s="230"/>
      <c r="Z98" s="230"/>
    </row>
    <row r="99" spans="1:26" s="231" customFormat="1" ht="21.75" customHeight="1">
      <c r="A99" s="186"/>
      <c r="B99" s="106"/>
      <c r="C99" s="106"/>
      <c r="D99" s="86"/>
      <c r="E99" s="213" t="s">
        <v>434</v>
      </c>
      <c r="F99" s="213"/>
      <c r="G99" s="42"/>
      <c r="H99" s="228"/>
      <c r="I99" s="39"/>
      <c r="J99" s="230"/>
      <c r="K99" s="230"/>
      <c r="L99" s="230"/>
      <c r="M99" s="230"/>
      <c r="N99" s="230"/>
      <c r="O99" s="230"/>
      <c r="P99" s="230"/>
      <c r="Q99" s="230"/>
      <c r="R99" s="230"/>
      <c r="S99" s="230"/>
      <c r="T99" s="230"/>
      <c r="U99" s="230"/>
      <c r="V99" s="230"/>
      <c r="W99" s="230"/>
      <c r="X99" s="230"/>
      <c r="Y99" s="230"/>
      <c r="Z99" s="230"/>
    </row>
    <row r="100" spans="1:26" s="67" customFormat="1" ht="39" customHeight="1">
      <c r="A100" s="186">
        <v>213</v>
      </c>
      <c r="B100" s="106" t="s">
        <v>435</v>
      </c>
      <c r="C100" s="106"/>
      <c r="D100" s="86" t="s">
        <v>98</v>
      </c>
      <c r="E100" s="215" t="s">
        <v>436</v>
      </c>
      <c r="F100" s="215"/>
      <c r="G100" s="42"/>
      <c r="H100" s="204">
        <f>IF(OR(D100&lt;&gt;"",D101&lt;&gt;"",D102&lt;&gt;"",D103&lt;&gt;"",D104&lt;&gt;"",D105&lt;&gt;"",D106&lt;&gt;"",D107&lt;&gt;"",D108&lt;&gt;"",D109&lt;&gt;"",D110&lt;&gt;""),1,0)</f>
        <v>1</v>
      </c>
      <c r="I100" s="18">
        <v>1</v>
      </c>
      <c r="J100" s="226" t="s">
        <v>391</v>
      </c>
      <c r="K100" s="201"/>
      <c r="L100" s="201"/>
      <c r="M100" s="201"/>
      <c r="N100" s="201"/>
      <c r="O100" s="201"/>
      <c r="P100" s="201"/>
      <c r="Q100" s="201"/>
      <c r="R100" s="201"/>
      <c r="S100" s="201"/>
      <c r="T100" s="201"/>
      <c r="U100" s="201"/>
      <c r="V100" s="201"/>
      <c r="W100" s="201"/>
      <c r="X100" s="201"/>
      <c r="Y100" s="201"/>
      <c r="Z100" s="201"/>
    </row>
    <row r="101" spans="1:26" s="67" customFormat="1" ht="22.5" customHeight="1">
      <c r="A101" s="186"/>
      <c r="B101" s="106"/>
      <c r="C101" s="106"/>
      <c r="D101" s="86" t="s">
        <v>98</v>
      </c>
      <c r="E101" s="213" t="s">
        <v>437</v>
      </c>
      <c r="F101" s="213"/>
      <c r="G101" s="42"/>
      <c r="H101" s="204"/>
      <c r="I101" s="18"/>
      <c r="J101" s="201"/>
      <c r="K101" s="201"/>
      <c r="L101" s="201"/>
      <c r="M101" s="201"/>
      <c r="N101" s="201"/>
      <c r="O101" s="201"/>
      <c r="P101" s="201"/>
      <c r="Q101" s="201"/>
      <c r="R101" s="201"/>
      <c r="S101" s="201"/>
      <c r="T101" s="201"/>
      <c r="U101" s="201"/>
      <c r="V101" s="201"/>
      <c r="W101" s="201"/>
      <c r="X101" s="201"/>
      <c r="Y101" s="201"/>
      <c r="Z101" s="201"/>
    </row>
    <row r="102" spans="1:26" s="67" customFormat="1" ht="22.5" customHeight="1">
      <c r="A102" s="186"/>
      <c r="B102" s="106"/>
      <c r="C102" s="106"/>
      <c r="D102" s="86" t="s">
        <v>98</v>
      </c>
      <c r="E102" s="213" t="s">
        <v>438</v>
      </c>
      <c r="F102" s="213"/>
      <c r="G102" s="42"/>
      <c r="H102" s="204"/>
      <c r="I102" s="18"/>
      <c r="J102" s="201"/>
      <c r="K102" s="201"/>
      <c r="L102" s="201"/>
      <c r="M102" s="201"/>
      <c r="N102" s="201"/>
      <c r="O102" s="201"/>
      <c r="P102" s="201"/>
      <c r="Q102" s="201"/>
      <c r="R102" s="201"/>
      <c r="S102" s="201"/>
      <c r="T102" s="201"/>
      <c r="U102" s="201"/>
      <c r="V102" s="201"/>
      <c r="W102" s="201"/>
      <c r="X102" s="201"/>
      <c r="Y102" s="201"/>
      <c r="Z102" s="201"/>
    </row>
    <row r="103" spans="1:26" s="67" customFormat="1" ht="22.5" customHeight="1">
      <c r="A103" s="186"/>
      <c r="B103" s="106"/>
      <c r="C103" s="106"/>
      <c r="D103" s="86" t="s">
        <v>98</v>
      </c>
      <c r="E103" s="213" t="s">
        <v>439</v>
      </c>
      <c r="F103" s="213"/>
      <c r="G103" s="42"/>
      <c r="H103" s="204"/>
      <c r="I103" s="18"/>
      <c r="J103" s="201"/>
      <c r="K103" s="201"/>
      <c r="L103" s="201"/>
      <c r="M103" s="201"/>
      <c r="N103" s="201"/>
      <c r="O103" s="201"/>
      <c r="P103" s="201"/>
      <c r="Q103" s="201"/>
      <c r="R103" s="201"/>
      <c r="S103" s="201"/>
      <c r="T103" s="201"/>
      <c r="U103" s="201"/>
      <c r="V103" s="201"/>
      <c r="W103" s="201"/>
      <c r="X103" s="201"/>
      <c r="Y103" s="201"/>
      <c r="Z103" s="201"/>
    </row>
    <row r="104" spans="1:26" s="67" customFormat="1" ht="22.5" customHeight="1">
      <c r="A104" s="186"/>
      <c r="B104" s="106"/>
      <c r="C104" s="106"/>
      <c r="D104" s="86"/>
      <c r="E104" s="213" t="s">
        <v>440</v>
      </c>
      <c r="F104" s="213"/>
      <c r="G104" s="42"/>
      <c r="H104" s="204"/>
      <c r="I104" s="18"/>
      <c r="J104" s="201"/>
      <c r="K104" s="201"/>
      <c r="L104" s="201"/>
      <c r="M104" s="201"/>
      <c r="N104" s="201"/>
      <c r="O104" s="201"/>
      <c r="P104" s="201"/>
      <c r="Q104" s="201"/>
      <c r="R104" s="201"/>
      <c r="S104" s="201"/>
      <c r="T104" s="201"/>
      <c r="U104" s="201"/>
      <c r="V104" s="201"/>
      <c r="W104" s="201"/>
      <c r="X104" s="201"/>
      <c r="Y104" s="201"/>
      <c r="Z104" s="201"/>
    </row>
    <row r="105" spans="1:26" s="67" customFormat="1" ht="22.5" customHeight="1">
      <c r="A105" s="186"/>
      <c r="B105" s="106"/>
      <c r="C105" s="106"/>
      <c r="D105" s="86"/>
      <c r="E105" s="213" t="s">
        <v>441</v>
      </c>
      <c r="F105" s="213"/>
      <c r="G105" s="42"/>
      <c r="H105" s="204"/>
      <c r="I105" s="18"/>
      <c r="J105" s="201"/>
      <c r="K105" s="201"/>
      <c r="L105" s="201"/>
      <c r="M105" s="201"/>
      <c r="N105" s="201"/>
      <c r="O105" s="201"/>
      <c r="P105" s="201"/>
      <c r="Q105" s="201"/>
      <c r="R105" s="201"/>
      <c r="S105" s="201"/>
      <c r="T105" s="201"/>
      <c r="U105" s="201"/>
      <c r="V105" s="201"/>
      <c r="W105" s="201"/>
      <c r="X105" s="201"/>
      <c r="Y105" s="201"/>
      <c r="Z105" s="201"/>
    </row>
    <row r="106" spans="1:26" s="67" customFormat="1" ht="34.5" customHeight="1">
      <c r="A106" s="186"/>
      <c r="B106" s="106"/>
      <c r="C106" s="106"/>
      <c r="D106" s="86"/>
      <c r="E106" s="215" t="s">
        <v>442</v>
      </c>
      <c r="F106" s="215"/>
      <c r="G106" s="42"/>
      <c r="H106" s="204"/>
      <c r="I106" s="18"/>
      <c r="J106" s="201"/>
      <c r="K106" s="201"/>
      <c r="L106" s="201"/>
      <c r="M106" s="201"/>
      <c r="N106" s="201"/>
      <c r="O106" s="201"/>
      <c r="P106" s="201"/>
      <c r="Q106" s="201"/>
      <c r="R106" s="201"/>
      <c r="S106" s="201"/>
      <c r="T106" s="201"/>
      <c r="U106" s="201"/>
      <c r="V106" s="201"/>
      <c r="W106" s="201"/>
      <c r="X106" s="201"/>
      <c r="Y106" s="201"/>
      <c r="Z106" s="201"/>
    </row>
    <row r="107" spans="1:26" s="233" customFormat="1" ht="22.5" customHeight="1">
      <c r="A107" s="186"/>
      <c r="B107" s="106"/>
      <c r="C107" s="106"/>
      <c r="D107" s="86"/>
      <c r="E107" s="215" t="s">
        <v>443</v>
      </c>
      <c r="F107" s="215"/>
      <c r="G107" s="42"/>
      <c r="H107" s="204"/>
      <c r="I107" s="18"/>
      <c r="J107" s="232"/>
      <c r="K107" s="232"/>
      <c r="L107" s="232"/>
      <c r="M107" s="232"/>
      <c r="N107" s="232"/>
      <c r="O107" s="232"/>
      <c r="P107" s="232"/>
      <c r="Q107" s="232"/>
      <c r="R107" s="232"/>
      <c r="S107" s="232"/>
      <c r="T107" s="232"/>
      <c r="U107" s="232"/>
      <c r="V107" s="232"/>
      <c r="W107" s="232"/>
      <c r="X107" s="232"/>
      <c r="Y107" s="232"/>
      <c r="Z107" s="232"/>
    </row>
    <row r="108" spans="1:26" s="67" customFormat="1" ht="22.5" customHeight="1">
      <c r="A108" s="186"/>
      <c r="B108" s="106"/>
      <c r="C108" s="106"/>
      <c r="D108" s="86"/>
      <c r="E108" s="213" t="s">
        <v>444</v>
      </c>
      <c r="F108" s="213"/>
      <c r="G108" s="42"/>
      <c r="H108" s="204"/>
      <c r="I108" s="18"/>
      <c r="J108" s="201"/>
      <c r="K108" s="201"/>
      <c r="L108" s="201"/>
      <c r="M108" s="201"/>
      <c r="N108" s="201"/>
      <c r="O108" s="201"/>
      <c r="P108" s="201"/>
      <c r="Q108" s="201"/>
      <c r="R108" s="201"/>
      <c r="S108" s="201"/>
      <c r="T108" s="201"/>
      <c r="U108" s="201"/>
      <c r="V108" s="201"/>
      <c r="W108" s="201"/>
      <c r="X108" s="201"/>
      <c r="Y108" s="201"/>
      <c r="Z108" s="201"/>
    </row>
    <row r="109" spans="1:26" s="67" customFormat="1" ht="87" customHeight="1">
      <c r="A109" s="186"/>
      <c r="B109" s="106"/>
      <c r="C109" s="106"/>
      <c r="D109" s="86"/>
      <c r="E109" s="229" t="s">
        <v>445</v>
      </c>
      <c r="F109" s="151"/>
      <c r="G109" s="151"/>
      <c r="H109" s="204"/>
      <c r="I109" s="18"/>
      <c r="J109" s="201"/>
      <c r="K109" s="201"/>
      <c r="L109" s="201"/>
      <c r="M109" s="201"/>
      <c r="N109" s="201"/>
      <c r="O109" s="201"/>
      <c r="P109" s="201"/>
      <c r="Q109" s="201"/>
      <c r="R109" s="201"/>
      <c r="S109" s="201"/>
      <c r="T109" s="201"/>
      <c r="U109" s="201"/>
      <c r="V109" s="201"/>
      <c r="W109" s="201"/>
      <c r="X109" s="201"/>
      <c r="Y109" s="201"/>
      <c r="Z109" s="201"/>
    </row>
    <row r="110" spans="1:26" s="67" customFormat="1" ht="22.5" customHeight="1">
      <c r="A110" s="186"/>
      <c r="B110" s="106"/>
      <c r="C110" s="106"/>
      <c r="D110" s="86"/>
      <c r="E110" s="213" t="s">
        <v>434</v>
      </c>
      <c r="F110" s="213"/>
      <c r="G110" s="42"/>
      <c r="H110" s="204"/>
      <c r="I110" s="18"/>
      <c r="J110" s="201"/>
      <c r="K110" s="201"/>
      <c r="L110" s="201"/>
      <c r="M110" s="201"/>
      <c r="N110" s="201"/>
      <c r="O110" s="201"/>
      <c r="P110" s="201"/>
      <c r="Q110" s="201"/>
      <c r="R110" s="201"/>
      <c r="S110" s="201"/>
      <c r="T110" s="201"/>
      <c r="U110" s="201"/>
      <c r="V110" s="201"/>
      <c r="W110" s="201"/>
      <c r="X110" s="201"/>
      <c r="Y110" s="201"/>
      <c r="Z110" s="201"/>
    </row>
    <row r="111" spans="1:26" s="67" customFormat="1" ht="26.25" customHeight="1">
      <c r="A111" s="186">
        <v>214</v>
      </c>
      <c r="B111" s="84" t="s">
        <v>446</v>
      </c>
      <c r="C111" s="84"/>
      <c r="D111" s="86" t="s">
        <v>98</v>
      </c>
      <c r="E111" s="213" t="s">
        <v>447</v>
      </c>
      <c r="F111" s="213"/>
      <c r="G111" s="42"/>
      <c r="H111" s="223">
        <f>IF(OR(D111&lt;&gt;"",D112&lt;&gt;"",D113&lt;&gt;"",D114&lt;&gt;"",D115&lt;&gt;"",D116&lt;&gt;"",D117&lt;&gt;""),1,0)</f>
        <v>1</v>
      </c>
      <c r="I111" s="18">
        <v>1</v>
      </c>
      <c r="J111" s="226" t="s">
        <v>391</v>
      </c>
      <c r="K111" s="201"/>
      <c r="L111" s="201"/>
      <c r="M111" s="201"/>
      <c r="N111" s="201"/>
      <c r="O111" s="201"/>
      <c r="P111" s="201"/>
      <c r="Q111" s="201"/>
      <c r="R111" s="201"/>
      <c r="S111" s="201"/>
      <c r="T111" s="201"/>
      <c r="U111" s="201"/>
      <c r="V111" s="201"/>
      <c r="W111" s="201"/>
      <c r="X111" s="201"/>
      <c r="Y111" s="201"/>
      <c r="Z111" s="201"/>
    </row>
    <row r="112" spans="1:26" s="67" customFormat="1" ht="26.25" customHeight="1">
      <c r="A112" s="186"/>
      <c r="B112" s="84"/>
      <c r="C112" s="84"/>
      <c r="D112" s="86" t="s">
        <v>98</v>
      </c>
      <c r="E112" s="213" t="s">
        <v>448</v>
      </c>
      <c r="F112" s="213"/>
      <c r="G112" s="42"/>
      <c r="H112" s="223"/>
      <c r="I112" s="18"/>
      <c r="J112" s="201"/>
      <c r="K112" s="201"/>
      <c r="L112" s="201"/>
      <c r="M112" s="201"/>
      <c r="N112" s="201"/>
      <c r="O112" s="201"/>
      <c r="P112" s="201"/>
      <c r="Q112" s="201"/>
      <c r="R112" s="201"/>
      <c r="S112" s="201"/>
      <c r="T112" s="201"/>
      <c r="U112" s="201"/>
      <c r="V112" s="201"/>
      <c r="W112" s="201"/>
      <c r="X112" s="201"/>
      <c r="Y112" s="201"/>
      <c r="Z112" s="201"/>
    </row>
    <row r="113" spans="1:26" s="67" customFormat="1" ht="26.25" customHeight="1">
      <c r="A113" s="186"/>
      <c r="B113" s="84"/>
      <c r="C113" s="84"/>
      <c r="D113" s="86" t="s">
        <v>98</v>
      </c>
      <c r="E113" s="213" t="s">
        <v>383</v>
      </c>
      <c r="F113" s="213"/>
      <c r="G113" s="42"/>
      <c r="H113" s="223"/>
      <c r="I113" s="18"/>
      <c r="J113" s="201"/>
      <c r="K113" s="201"/>
      <c r="L113" s="201"/>
      <c r="M113" s="201"/>
      <c r="N113" s="201"/>
      <c r="O113" s="201"/>
      <c r="P113" s="201"/>
      <c r="Q113" s="201"/>
      <c r="R113" s="201"/>
      <c r="S113" s="201"/>
      <c r="T113" s="201"/>
      <c r="U113" s="201"/>
      <c r="V113" s="201"/>
      <c r="W113" s="201"/>
      <c r="X113" s="201"/>
      <c r="Y113" s="201"/>
      <c r="Z113" s="201"/>
    </row>
    <row r="114" spans="1:26" s="67" customFormat="1" ht="26.25" customHeight="1">
      <c r="A114" s="186"/>
      <c r="B114" s="84"/>
      <c r="C114" s="84"/>
      <c r="D114" s="86" t="s">
        <v>98</v>
      </c>
      <c r="E114" s="213" t="s">
        <v>449</v>
      </c>
      <c r="F114" s="213"/>
      <c r="G114" s="42"/>
      <c r="H114" s="223"/>
      <c r="I114" s="18"/>
      <c r="J114" s="201"/>
      <c r="K114" s="201"/>
      <c r="L114" s="201"/>
      <c r="M114" s="201"/>
      <c r="N114" s="201"/>
      <c r="O114" s="201"/>
      <c r="P114" s="201"/>
      <c r="Q114" s="201"/>
      <c r="R114" s="201"/>
      <c r="S114" s="201"/>
      <c r="T114" s="201"/>
      <c r="U114" s="201"/>
      <c r="V114" s="201"/>
      <c r="W114" s="201"/>
      <c r="X114" s="201"/>
      <c r="Y114" s="201"/>
      <c r="Z114" s="201"/>
    </row>
    <row r="115" spans="1:26" s="67" customFormat="1" ht="26.25" customHeight="1">
      <c r="A115" s="186"/>
      <c r="B115" s="84"/>
      <c r="C115" s="84"/>
      <c r="D115" s="86"/>
      <c r="E115" s="213" t="s">
        <v>450</v>
      </c>
      <c r="F115" s="213"/>
      <c r="G115" s="42"/>
      <c r="H115" s="223"/>
      <c r="I115" s="18"/>
      <c r="J115" s="201"/>
      <c r="K115" s="201"/>
      <c r="L115" s="201"/>
      <c r="M115" s="201"/>
      <c r="N115" s="201"/>
      <c r="O115" s="201"/>
      <c r="P115" s="201"/>
      <c r="Q115" s="201"/>
      <c r="R115" s="201"/>
      <c r="S115" s="201"/>
      <c r="T115" s="201"/>
      <c r="U115" s="201"/>
      <c r="V115" s="201"/>
      <c r="W115" s="201"/>
      <c r="X115" s="201"/>
      <c r="Y115" s="201"/>
      <c r="Z115" s="201"/>
    </row>
    <row r="116" spans="1:26" s="67" customFormat="1" ht="81.75" customHeight="1">
      <c r="A116" s="186"/>
      <c r="B116" s="84"/>
      <c r="C116" s="84"/>
      <c r="D116" s="86"/>
      <c r="E116" s="229" t="s">
        <v>419</v>
      </c>
      <c r="F116" s="151"/>
      <c r="G116" s="151"/>
      <c r="H116" s="223"/>
      <c r="I116" s="18"/>
      <c r="J116" s="201"/>
      <c r="K116" s="201"/>
      <c r="L116" s="201"/>
      <c r="M116" s="201"/>
      <c r="N116" s="201"/>
      <c r="O116" s="201"/>
      <c r="P116" s="201"/>
      <c r="Q116" s="201"/>
      <c r="R116" s="201"/>
      <c r="S116" s="201"/>
      <c r="T116" s="201"/>
      <c r="U116" s="201"/>
      <c r="V116" s="201"/>
      <c r="W116" s="201"/>
      <c r="X116" s="201"/>
      <c r="Y116" s="201"/>
      <c r="Z116" s="201"/>
    </row>
    <row r="117" spans="1:26" s="67" customFormat="1" ht="26.25" customHeight="1">
      <c r="A117" s="186"/>
      <c r="B117" s="84"/>
      <c r="C117" s="84"/>
      <c r="D117" s="86"/>
      <c r="E117" s="213" t="s">
        <v>434</v>
      </c>
      <c r="F117" s="213"/>
      <c r="G117" s="42"/>
      <c r="H117" s="223"/>
      <c r="I117" s="18"/>
      <c r="J117" s="201"/>
      <c r="K117" s="201"/>
      <c r="L117" s="201"/>
      <c r="M117" s="201"/>
      <c r="N117" s="201"/>
      <c r="O117" s="201"/>
      <c r="P117" s="201"/>
      <c r="Q117" s="201"/>
      <c r="R117" s="201"/>
      <c r="S117" s="201"/>
      <c r="T117" s="201"/>
      <c r="U117" s="201"/>
      <c r="V117" s="201"/>
      <c r="W117" s="201"/>
      <c r="X117" s="201"/>
      <c r="Y117" s="201"/>
      <c r="Z117" s="201"/>
    </row>
    <row r="118" spans="1:26" s="67" customFormat="1" ht="42.75" customHeight="1">
      <c r="A118" s="186">
        <v>215</v>
      </c>
      <c r="B118" s="106" t="s">
        <v>451</v>
      </c>
      <c r="C118" s="106"/>
      <c r="D118" s="73" t="s">
        <v>73</v>
      </c>
      <c r="E118" s="203"/>
      <c r="F118" s="203"/>
      <c r="G118" s="42"/>
      <c r="H118" s="207">
        <f>IF(OR(D118="SIM OU NÃO?",D118=""),0,1)</f>
        <v>1</v>
      </c>
      <c r="I118" s="18">
        <v>1</v>
      </c>
      <c r="J118" s="201"/>
      <c r="K118" s="201"/>
      <c r="L118" s="201"/>
      <c r="M118" s="201"/>
      <c r="N118" s="201"/>
      <c r="O118" s="201"/>
      <c r="P118" s="201"/>
      <c r="Q118" s="201"/>
      <c r="R118" s="201"/>
      <c r="S118" s="201"/>
      <c r="T118" s="201"/>
      <c r="U118" s="201"/>
      <c r="V118" s="201"/>
      <c r="W118" s="201"/>
      <c r="X118" s="201"/>
      <c r="Y118" s="201"/>
      <c r="Z118" s="201"/>
    </row>
    <row r="119" spans="1:26" s="67" customFormat="1" ht="83.25" customHeight="1">
      <c r="A119" s="186">
        <v>216</v>
      </c>
      <c r="B119" s="106" t="s">
        <v>452</v>
      </c>
      <c r="C119" s="106"/>
      <c r="D119" s="86"/>
      <c r="E119" s="187" t="s">
        <v>453</v>
      </c>
      <c r="F119" s="151"/>
      <c r="G119" s="151"/>
      <c r="H119" s="204">
        <f>IF(OR(D119&lt;&gt;"",D120&lt;&gt;"",D120&lt;&gt;"",D121&lt;&gt;""),1,0)</f>
        <v>1</v>
      </c>
      <c r="I119" s="18">
        <v>1</v>
      </c>
      <c r="J119" s="226" t="s">
        <v>391</v>
      </c>
      <c r="K119" s="201"/>
      <c r="L119" s="201"/>
      <c r="M119" s="201"/>
      <c r="N119" s="201"/>
      <c r="O119" s="201"/>
      <c r="P119" s="201"/>
      <c r="Q119" s="201"/>
      <c r="R119" s="201"/>
      <c r="S119" s="201"/>
      <c r="T119" s="201"/>
      <c r="U119" s="201"/>
      <c r="V119" s="201"/>
      <c r="W119" s="201"/>
      <c r="X119" s="201"/>
      <c r="Y119" s="201"/>
      <c r="Z119" s="201"/>
    </row>
    <row r="120" spans="1:26" s="67" customFormat="1" ht="27" customHeight="1">
      <c r="A120" s="186"/>
      <c r="B120" s="106"/>
      <c r="C120" s="106"/>
      <c r="D120" s="86" t="s">
        <v>98</v>
      </c>
      <c r="E120" s="84" t="s">
        <v>454</v>
      </c>
      <c r="F120" s="84"/>
      <c r="G120" s="42"/>
      <c r="H120" s="204"/>
      <c r="I120" s="18"/>
      <c r="J120" s="201"/>
      <c r="K120" s="201"/>
      <c r="L120" s="201"/>
      <c r="M120" s="201"/>
      <c r="N120" s="201"/>
      <c r="O120" s="201"/>
      <c r="P120" s="201"/>
      <c r="Q120" s="201"/>
      <c r="R120" s="201"/>
      <c r="S120" s="201"/>
      <c r="T120" s="201"/>
      <c r="U120" s="201"/>
      <c r="V120" s="201"/>
      <c r="W120" s="201"/>
      <c r="X120" s="201"/>
      <c r="Y120" s="201"/>
      <c r="Z120" s="201"/>
    </row>
    <row r="121" spans="1:26" s="67" customFormat="1" ht="83.25" customHeight="1">
      <c r="A121" s="186"/>
      <c r="B121" s="106"/>
      <c r="C121" s="106"/>
      <c r="D121" s="86"/>
      <c r="E121" s="234" t="s">
        <v>455</v>
      </c>
      <c r="F121" s="151"/>
      <c r="G121" s="151"/>
      <c r="H121" s="204"/>
      <c r="I121" s="18"/>
      <c r="J121" s="201"/>
      <c r="K121" s="201"/>
      <c r="L121" s="201"/>
      <c r="M121" s="201"/>
      <c r="N121" s="201"/>
      <c r="O121" s="201"/>
      <c r="P121" s="201"/>
      <c r="Q121" s="201"/>
      <c r="R121" s="201"/>
      <c r="S121" s="201"/>
      <c r="T121" s="201"/>
      <c r="U121" s="201"/>
      <c r="V121" s="201"/>
      <c r="W121" s="201"/>
      <c r="X121" s="201"/>
      <c r="Y121" s="201"/>
      <c r="Z121" s="201"/>
    </row>
    <row r="122" spans="1:26" s="67" customFormat="1" ht="27" customHeight="1">
      <c r="A122" s="186"/>
      <c r="B122" s="106"/>
      <c r="C122" s="106"/>
      <c r="D122" s="86"/>
      <c r="E122" s="84" t="s">
        <v>456</v>
      </c>
      <c r="F122" s="84"/>
      <c r="G122" s="42"/>
      <c r="H122" s="204"/>
      <c r="I122" s="18"/>
      <c r="J122" s="201"/>
      <c r="K122" s="201"/>
      <c r="L122" s="201"/>
      <c r="M122" s="201"/>
      <c r="N122" s="201"/>
      <c r="O122" s="201"/>
      <c r="P122" s="201"/>
      <c r="Q122" s="201"/>
      <c r="R122" s="201"/>
      <c r="S122" s="201"/>
      <c r="T122" s="201"/>
      <c r="U122" s="201"/>
      <c r="V122" s="201"/>
      <c r="W122" s="201"/>
      <c r="X122" s="201"/>
      <c r="Y122" s="201"/>
      <c r="Z122" s="201"/>
    </row>
    <row r="123" spans="1:26" s="67" customFormat="1" ht="38.25" customHeight="1">
      <c r="A123" s="201"/>
      <c r="B123" s="201"/>
      <c r="C123" s="201"/>
      <c r="D123" s="201"/>
      <c r="E123" s="201"/>
      <c r="F123" s="201"/>
      <c r="G123" s="201"/>
      <c r="H123" s="235">
        <f>SUM(H5:H122)</f>
        <v>29</v>
      </c>
      <c r="I123" s="236">
        <f>SUM(I5:I122)</f>
        <v>37</v>
      </c>
      <c r="J123" s="201"/>
      <c r="K123" s="201"/>
      <c r="L123" s="201"/>
      <c r="M123" s="201"/>
      <c r="N123" s="201"/>
      <c r="O123" s="201"/>
      <c r="P123" s="201"/>
      <c r="Q123" s="201"/>
      <c r="R123" s="201"/>
      <c r="S123" s="201"/>
      <c r="T123" s="201"/>
      <c r="U123" s="201"/>
      <c r="V123" s="201"/>
      <c r="W123" s="201"/>
      <c r="X123" s="201"/>
      <c r="Y123" s="201"/>
      <c r="Z123" s="201"/>
    </row>
    <row r="124" spans="1:26" s="67" customFormat="1" ht="15.75" customHeight="1">
      <c r="A124" s="201"/>
      <c r="B124" s="201"/>
      <c r="C124" s="201"/>
      <c r="D124" s="201"/>
      <c r="E124" s="201"/>
      <c r="F124" s="201"/>
      <c r="G124" s="201"/>
      <c r="H124" s="237"/>
      <c r="I124" s="236"/>
      <c r="J124" s="201"/>
      <c r="K124" s="201"/>
      <c r="L124" s="201"/>
      <c r="M124" s="201"/>
      <c r="N124" s="201"/>
      <c r="O124" s="201"/>
      <c r="P124" s="201"/>
      <c r="Q124" s="201"/>
      <c r="R124" s="201"/>
      <c r="S124" s="201"/>
      <c r="T124" s="201"/>
      <c r="U124" s="201"/>
      <c r="V124" s="201"/>
      <c r="W124" s="201"/>
      <c r="X124" s="201"/>
      <c r="Y124" s="201"/>
      <c r="Z124" s="201"/>
    </row>
    <row r="125" spans="1:26" s="67" customFormat="1" ht="15.75" customHeight="1">
      <c r="A125" s="201"/>
      <c r="B125" s="201"/>
      <c r="C125" s="201"/>
      <c r="D125" s="201"/>
      <c r="E125" s="201"/>
      <c r="F125" s="201"/>
      <c r="G125" s="201"/>
      <c r="H125" s="237"/>
      <c r="I125" s="236"/>
      <c r="J125" s="201"/>
      <c r="K125" s="201"/>
      <c r="L125" s="201"/>
      <c r="M125" s="201"/>
      <c r="N125" s="201"/>
      <c r="O125" s="201"/>
      <c r="P125" s="201"/>
      <c r="Q125" s="201"/>
      <c r="R125" s="201"/>
      <c r="S125" s="201"/>
      <c r="T125" s="201"/>
      <c r="U125" s="201"/>
      <c r="V125" s="201"/>
      <c r="W125" s="201"/>
      <c r="X125" s="201"/>
      <c r="Y125" s="201"/>
      <c r="Z125" s="201"/>
    </row>
    <row r="126" spans="1:26" s="67" customFormat="1" ht="15.75" customHeight="1">
      <c r="A126" s="201"/>
      <c r="B126" s="201"/>
      <c r="C126" s="201"/>
      <c r="D126" s="201"/>
      <c r="E126" s="201"/>
      <c r="F126" s="201"/>
      <c r="G126" s="201"/>
      <c r="H126" s="237"/>
      <c r="I126" s="236"/>
      <c r="J126" s="201"/>
      <c r="K126" s="201"/>
      <c r="L126" s="201"/>
      <c r="M126" s="201"/>
      <c r="N126" s="201"/>
      <c r="O126" s="201"/>
      <c r="P126" s="201"/>
      <c r="Q126" s="201"/>
      <c r="R126" s="201"/>
      <c r="S126" s="201"/>
      <c r="T126" s="201"/>
      <c r="U126" s="201"/>
      <c r="V126" s="201"/>
      <c r="W126" s="201"/>
      <c r="X126" s="201"/>
      <c r="Y126" s="201"/>
      <c r="Z126" s="201"/>
    </row>
    <row r="127" spans="1:26" s="67" customFormat="1" ht="15.75" customHeight="1">
      <c r="A127" s="201"/>
      <c r="B127" s="201"/>
      <c r="C127" s="201"/>
      <c r="D127" s="201"/>
      <c r="E127" s="201"/>
      <c r="F127" s="201"/>
      <c r="G127" s="201"/>
      <c r="H127" s="237"/>
      <c r="I127" s="236"/>
      <c r="J127" s="201"/>
      <c r="K127" s="201"/>
      <c r="L127" s="201"/>
      <c r="M127" s="201"/>
      <c r="N127" s="201"/>
      <c r="O127" s="201"/>
      <c r="P127" s="201"/>
      <c r="Q127" s="201"/>
      <c r="R127" s="201"/>
      <c r="S127" s="201"/>
      <c r="T127" s="201"/>
      <c r="U127" s="201"/>
      <c r="V127" s="201"/>
      <c r="W127" s="201"/>
      <c r="X127" s="201"/>
      <c r="Y127" s="201"/>
      <c r="Z127" s="201"/>
    </row>
    <row r="128" spans="1:26" s="67" customFormat="1" ht="15.75" customHeight="1">
      <c r="A128" s="201"/>
      <c r="B128" s="201"/>
      <c r="C128" s="201"/>
      <c r="D128" s="201"/>
      <c r="E128" s="201"/>
      <c r="F128" s="201"/>
      <c r="G128" s="201"/>
      <c r="H128" s="237"/>
      <c r="I128" s="236"/>
      <c r="J128" s="201"/>
      <c r="K128" s="201"/>
      <c r="L128" s="201"/>
      <c r="M128" s="201"/>
      <c r="N128" s="201"/>
      <c r="O128" s="201"/>
      <c r="P128" s="201"/>
      <c r="Q128" s="201"/>
      <c r="R128" s="201"/>
      <c r="S128" s="201"/>
      <c r="T128" s="201"/>
      <c r="U128" s="201"/>
      <c r="V128" s="201"/>
      <c r="W128" s="201"/>
      <c r="X128" s="201"/>
      <c r="Y128" s="201"/>
      <c r="Z128" s="201"/>
    </row>
    <row r="129" spans="1:26" s="67" customFormat="1" ht="15.75" customHeight="1">
      <c r="A129" s="201"/>
      <c r="B129" s="201"/>
      <c r="C129" s="201"/>
      <c r="D129" s="201"/>
      <c r="E129" s="201"/>
      <c r="F129" s="201"/>
      <c r="G129" s="201"/>
      <c r="H129" s="237"/>
      <c r="I129" s="236"/>
      <c r="J129" s="201"/>
      <c r="K129" s="201"/>
      <c r="L129" s="201"/>
      <c r="M129" s="201"/>
      <c r="N129" s="201"/>
      <c r="O129" s="201"/>
      <c r="P129" s="201"/>
      <c r="Q129" s="201"/>
      <c r="R129" s="201"/>
      <c r="S129" s="201"/>
      <c r="T129" s="201"/>
      <c r="U129" s="201"/>
      <c r="V129" s="201"/>
      <c r="W129" s="201"/>
      <c r="X129" s="201"/>
      <c r="Y129" s="201"/>
      <c r="Z129" s="201"/>
    </row>
    <row r="130" spans="1:26" s="67" customFormat="1" ht="15.75" customHeight="1">
      <c r="A130" s="201"/>
      <c r="B130" s="201"/>
      <c r="C130" s="201"/>
      <c r="D130" s="201"/>
      <c r="E130" s="201"/>
      <c r="F130" s="201"/>
      <c r="G130" s="201"/>
      <c r="H130" s="237"/>
      <c r="I130" s="236"/>
      <c r="J130" s="201"/>
      <c r="K130" s="201"/>
      <c r="L130" s="201"/>
      <c r="M130" s="201"/>
      <c r="N130" s="201"/>
      <c r="O130" s="201"/>
      <c r="P130" s="201"/>
      <c r="Q130" s="201"/>
      <c r="R130" s="201"/>
      <c r="S130" s="201"/>
      <c r="T130" s="201"/>
      <c r="U130" s="201"/>
      <c r="V130" s="201"/>
      <c r="W130" s="201"/>
      <c r="X130" s="201"/>
      <c r="Y130" s="201"/>
      <c r="Z130" s="201"/>
    </row>
    <row r="131" spans="1:26" s="67" customFormat="1" ht="15.75" customHeight="1">
      <c r="A131" s="201"/>
      <c r="B131" s="201"/>
      <c r="C131" s="201"/>
      <c r="D131" s="201"/>
      <c r="E131" s="201"/>
      <c r="F131" s="201"/>
      <c r="G131" s="201"/>
      <c r="H131" s="237"/>
      <c r="I131" s="236"/>
      <c r="J131" s="201"/>
      <c r="K131" s="201"/>
      <c r="L131" s="201"/>
      <c r="M131" s="201"/>
      <c r="N131" s="201"/>
      <c r="O131" s="201"/>
      <c r="P131" s="201"/>
      <c r="Q131" s="201"/>
      <c r="R131" s="201"/>
      <c r="S131" s="201"/>
      <c r="T131" s="201"/>
      <c r="U131" s="201"/>
      <c r="V131" s="201"/>
      <c r="W131" s="201"/>
      <c r="X131" s="201"/>
      <c r="Y131" s="201"/>
      <c r="Z131" s="201"/>
    </row>
    <row r="132" spans="1:26" s="67" customFormat="1" ht="15.75" customHeight="1">
      <c r="A132" s="201"/>
      <c r="B132" s="201"/>
      <c r="C132" s="201"/>
      <c r="D132" s="201"/>
      <c r="E132" s="201"/>
      <c r="F132" s="201"/>
      <c r="G132" s="201"/>
      <c r="H132" s="237"/>
      <c r="I132" s="236"/>
      <c r="J132" s="201"/>
      <c r="K132" s="201"/>
      <c r="L132" s="201"/>
      <c r="M132" s="201"/>
      <c r="N132" s="201"/>
      <c r="O132" s="201"/>
      <c r="P132" s="201"/>
      <c r="Q132" s="201"/>
      <c r="R132" s="201"/>
      <c r="S132" s="201"/>
      <c r="T132" s="201"/>
      <c r="U132" s="201"/>
      <c r="V132" s="201"/>
      <c r="W132" s="201"/>
      <c r="X132" s="201"/>
      <c r="Y132" s="201"/>
      <c r="Z132" s="201"/>
    </row>
    <row r="133" spans="1:26" s="67" customFormat="1" ht="15.75" customHeight="1">
      <c r="A133" s="201"/>
      <c r="B133" s="201"/>
      <c r="C133" s="201"/>
      <c r="D133" s="201"/>
      <c r="E133" s="201"/>
      <c r="F133" s="201"/>
      <c r="G133" s="201"/>
      <c r="H133" s="237"/>
      <c r="I133" s="236"/>
      <c r="J133" s="201"/>
      <c r="K133" s="201"/>
      <c r="L133" s="201"/>
      <c r="M133" s="201"/>
      <c r="N133" s="201"/>
      <c r="O133" s="201"/>
      <c r="P133" s="201"/>
      <c r="Q133" s="201"/>
      <c r="R133" s="201"/>
      <c r="S133" s="201"/>
      <c r="T133" s="201"/>
      <c r="U133" s="201"/>
      <c r="V133" s="201"/>
      <c r="W133" s="201"/>
      <c r="X133" s="201"/>
      <c r="Y133" s="201"/>
      <c r="Z133" s="201"/>
    </row>
    <row r="134" spans="1:26" s="67" customFormat="1" ht="12.75" customHeight="1">
      <c r="A134" s="201"/>
      <c r="B134" s="201"/>
      <c r="C134" s="201"/>
      <c r="D134" s="201"/>
      <c r="E134" s="201"/>
      <c r="F134" s="201"/>
      <c r="G134" s="201"/>
      <c r="H134" s="237"/>
      <c r="I134" s="236"/>
      <c r="J134" s="201"/>
      <c r="K134" s="201"/>
      <c r="L134" s="201"/>
      <c r="M134" s="201"/>
      <c r="N134" s="201"/>
      <c r="O134" s="201"/>
      <c r="P134" s="201"/>
      <c r="Q134" s="201"/>
      <c r="R134" s="201"/>
      <c r="S134" s="201"/>
      <c r="T134" s="201"/>
      <c r="U134" s="201"/>
      <c r="V134" s="201"/>
      <c r="W134" s="201"/>
      <c r="X134" s="201"/>
      <c r="Y134" s="201"/>
      <c r="Z134" s="201"/>
    </row>
    <row r="135" spans="1:26" s="67" customFormat="1" ht="12.75" customHeight="1">
      <c r="A135" s="201"/>
      <c r="B135" s="201"/>
      <c r="C135" s="201"/>
      <c r="D135" s="201"/>
      <c r="E135" s="201"/>
      <c r="F135" s="201"/>
      <c r="G135" s="201"/>
      <c r="H135" s="237"/>
      <c r="I135" s="236"/>
      <c r="J135" s="201"/>
      <c r="K135" s="201"/>
      <c r="L135" s="201"/>
      <c r="M135" s="201"/>
      <c r="N135" s="201"/>
      <c r="O135" s="201"/>
      <c r="P135" s="201"/>
      <c r="Q135" s="201"/>
      <c r="R135" s="201"/>
      <c r="S135" s="201"/>
      <c r="T135" s="201"/>
      <c r="U135" s="201"/>
      <c r="V135" s="201"/>
      <c r="W135" s="201"/>
      <c r="X135" s="201"/>
      <c r="Y135" s="201"/>
      <c r="Z135" s="201"/>
    </row>
    <row r="136" spans="1:9" s="67" customFormat="1" ht="12.75" customHeight="1">
      <c r="A136" s="201"/>
      <c r="B136" s="201"/>
      <c r="C136" s="201"/>
      <c r="D136" s="201"/>
      <c r="E136" s="201"/>
      <c r="F136" s="201"/>
      <c r="G136" s="201"/>
      <c r="H136" s="237"/>
      <c r="I136" s="195"/>
    </row>
    <row r="137" spans="1:9" s="67" customFormat="1" ht="12.75" customHeight="1">
      <c r="A137" s="201"/>
      <c r="B137" s="201"/>
      <c r="C137" s="201"/>
      <c r="D137" s="201"/>
      <c r="E137" s="201"/>
      <c r="F137" s="201"/>
      <c r="G137" s="201"/>
      <c r="H137" s="237"/>
      <c r="I137" s="195"/>
    </row>
    <row r="138" spans="1:9" s="67" customFormat="1" ht="12.75" customHeight="1">
      <c r="A138" s="201"/>
      <c r="B138" s="201"/>
      <c r="C138" s="201"/>
      <c r="D138" s="201"/>
      <c r="E138" s="201"/>
      <c r="F138" s="201"/>
      <c r="G138" s="201"/>
      <c r="H138" s="237"/>
      <c r="I138" s="195"/>
    </row>
    <row r="139" spans="1:9" s="67" customFormat="1" ht="12.75" customHeight="1">
      <c r="A139" s="201"/>
      <c r="B139" s="201"/>
      <c r="C139" s="201"/>
      <c r="D139" s="201"/>
      <c r="E139" s="201"/>
      <c r="F139" s="201"/>
      <c r="G139" s="201"/>
      <c r="H139" s="237"/>
      <c r="I139" s="195"/>
    </row>
    <row r="140" spans="1:9" s="67" customFormat="1" ht="12.75" customHeight="1">
      <c r="A140" s="201"/>
      <c r="B140" s="201"/>
      <c r="C140" s="201"/>
      <c r="D140" s="201"/>
      <c r="E140" s="201"/>
      <c r="F140" s="201"/>
      <c r="G140" s="201"/>
      <c r="H140" s="237"/>
      <c r="I140" s="195"/>
    </row>
    <row r="141" spans="1:9" s="67" customFormat="1" ht="12.75" customHeight="1">
      <c r="A141" s="201"/>
      <c r="B141" s="201"/>
      <c r="C141" s="201"/>
      <c r="D141" s="201"/>
      <c r="E141" s="201"/>
      <c r="F141" s="201"/>
      <c r="G141" s="201"/>
      <c r="H141" s="237"/>
      <c r="I141" s="195"/>
    </row>
    <row r="142" spans="1:9" s="67" customFormat="1" ht="12.75" customHeight="1">
      <c r="A142" s="201"/>
      <c r="B142" s="201"/>
      <c r="C142" s="201"/>
      <c r="D142" s="201"/>
      <c r="E142" s="201"/>
      <c r="F142" s="201"/>
      <c r="G142" s="201"/>
      <c r="H142" s="237"/>
      <c r="I142" s="195"/>
    </row>
    <row r="143" spans="1:9" s="67" customFormat="1" ht="12.75" customHeight="1">
      <c r="A143" s="201"/>
      <c r="B143" s="201"/>
      <c r="C143" s="201"/>
      <c r="D143" s="201"/>
      <c r="E143" s="201"/>
      <c r="F143" s="201"/>
      <c r="G143" s="201"/>
      <c r="H143" s="237"/>
      <c r="I143" s="195"/>
    </row>
    <row r="144" spans="1:9" s="67" customFormat="1" ht="12.75" customHeight="1">
      <c r="A144" s="201"/>
      <c r="B144" s="201"/>
      <c r="C144" s="201"/>
      <c r="D144" s="201"/>
      <c r="E144" s="201"/>
      <c r="F144" s="201"/>
      <c r="G144" s="201"/>
      <c r="H144" s="237"/>
      <c r="I144" s="195"/>
    </row>
    <row r="145" spans="1:9" s="67" customFormat="1" ht="12.75" customHeight="1">
      <c r="A145" s="201"/>
      <c r="B145" s="201"/>
      <c r="C145" s="201"/>
      <c r="D145" s="201"/>
      <c r="E145" s="201"/>
      <c r="F145" s="201"/>
      <c r="G145" s="201"/>
      <c r="H145" s="237"/>
      <c r="I145" s="195"/>
    </row>
    <row r="146" spans="1:9" s="67" customFormat="1" ht="12.75" customHeight="1">
      <c r="A146" s="201"/>
      <c r="B146" s="201"/>
      <c r="C146" s="201"/>
      <c r="D146" s="201"/>
      <c r="E146" s="201"/>
      <c r="F146" s="201"/>
      <c r="G146" s="201"/>
      <c r="H146" s="237"/>
      <c r="I146" s="195"/>
    </row>
    <row r="147" spans="1:9" s="67" customFormat="1" ht="12.75" customHeight="1">
      <c r="A147" s="201"/>
      <c r="B147" s="201"/>
      <c r="C147" s="201"/>
      <c r="D147" s="201"/>
      <c r="E147" s="201"/>
      <c r="F147" s="201"/>
      <c r="G147" s="201"/>
      <c r="H147" s="237"/>
      <c r="I147" s="195"/>
    </row>
    <row r="148" spans="1:9" s="67" customFormat="1" ht="12.75" customHeight="1">
      <c r="A148" s="201"/>
      <c r="B148" s="201"/>
      <c r="C148" s="201"/>
      <c r="D148" s="201"/>
      <c r="E148" s="201"/>
      <c r="F148" s="201"/>
      <c r="G148" s="201"/>
      <c r="H148" s="237"/>
      <c r="I148" s="195"/>
    </row>
    <row r="149" spans="1:9" s="67" customFormat="1" ht="12.75" customHeight="1">
      <c r="A149" s="201"/>
      <c r="B149" s="201"/>
      <c r="C149" s="201"/>
      <c r="D149" s="201"/>
      <c r="E149" s="201"/>
      <c r="F149" s="201"/>
      <c r="G149" s="201"/>
      <c r="H149" s="237"/>
      <c r="I149" s="195"/>
    </row>
    <row r="150" spans="1:9" s="67" customFormat="1" ht="12.75" customHeight="1">
      <c r="A150" s="201"/>
      <c r="B150" s="201"/>
      <c r="C150" s="201"/>
      <c r="D150" s="201"/>
      <c r="E150" s="201"/>
      <c r="F150" s="201"/>
      <c r="G150" s="201"/>
      <c r="H150" s="237"/>
      <c r="I150" s="195"/>
    </row>
    <row r="151" spans="1:9" s="67" customFormat="1" ht="12.75" customHeight="1">
      <c r="A151" s="201"/>
      <c r="B151" s="201"/>
      <c r="C151" s="201"/>
      <c r="D151" s="201"/>
      <c r="E151" s="201"/>
      <c r="F151" s="201"/>
      <c r="G151" s="201"/>
      <c r="H151" s="237"/>
      <c r="I151" s="195"/>
    </row>
    <row r="152" spans="1:9" s="67" customFormat="1" ht="12.75" customHeight="1">
      <c r="A152" s="201"/>
      <c r="B152" s="201"/>
      <c r="C152" s="201"/>
      <c r="D152" s="201"/>
      <c r="E152" s="201"/>
      <c r="F152" s="201"/>
      <c r="G152" s="201"/>
      <c r="H152" s="237"/>
      <c r="I152" s="195"/>
    </row>
    <row r="153" spans="1:9" s="67" customFormat="1" ht="12.75" customHeight="1">
      <c r="A153" s="201"/>
      <c r="B153" s="201"/>
      <c r="C153" s="201"/>
      <c r="D153" s="201"/>
      <c r="E153" s="201"/>
      <c r="F153" s="201"/>
      <c r="G153" s="201"/>
      <c r="H153" s="237"/>
      <c r="I153" s="195"/>
    </row>
    <row r="154" spans="1:9" s="67" customFormat="1" ht="12.75" customHeight="1">
      <c r="A154" s="201"/>
      <c r="B154" s="201"/>
      <c r="C154" s="201"/>
      <c r="D154" s="201"/>
      <c r="E154" s="201"/>
      <c r="F154" s="201"/>
      <c r="G154" s="201"/>
      <c r="H154" s="237"/>
      <c r="I154" s="195"/>
    </row>
    <row r="155" spans="1:9" s="67" customFormat="1" ht="12.75" customHeight="1">
      <c r="A155" s="201"/>
      <c r="B155" s="201"/>
      <c r="C155" s="201"/>
      <c r="D155" s="201"/>
      <c r="E155" s="201"/>
      <c r="F155" s="201"/>
      <c r="G155" s="201"/>
      <c r="H155" s="237"/>
      <c r="I155" s="195"/>
    </row>
    <row r="156" spans="1:9" s="67" customFormat="1" ht="12.75" customHeight="1">
      <c r="A156" s="201"/>
      <c r="B156" s="201"/>
      <c r="C156" s="201"/>
      <c r="D156" s="201"/>
      <c r="E156" s="201"/>
      <c r="F156" s="201"/>
      <c r="G156" s="201"/>
      <c r="H156" s="237"/>
      <c r="I156" s="195"/>
    </row>
    <row r="157" spans="1:9" s="67" customFormat="1" ht="12.75" customHeight="1">
      <c r="A157" s="201"/>
      <c r="B157" s="201"/>
      <c r="C157" s="201"/>
      <c r="D157" s="201"/>
      <c r="E157" s="201"/>
      <c r="F157" s="201"/>
      <c r="G157" s="201"/>
      <c r="H157" s="237"/>
      <c r="I157" s="195"/>
    </row>
    <row r="158" spans="1:9" s="67" customFormat="1" ht="12.75" customHeight="1">
      <c r="A158" s="201"/>
      <c r="B158" s="201"/>
      <c r="C158" s="201"/>
      <c r="D158" s="201"/>
      <c r="E158" s="201"/>
      <c r="F158" s="201"/>
      <c r="G158" s="201"/>
      <c r="H158" s="237"/>
      <c r="I158" s="195"/>
    </row>
    <row r="159" spans="1:9" s="67" customFormat="1" ht="12.75" customHeight="1">
      <c r="A159" s="201"/>
      <c r="B159" s="201"/>
      <c r="C159" s="201"/>
      <c r="D159" s="201"/>
      <c r="E159" s="201"/>
      <c r="F159" s="201"/>
      <c r="G159" s="201"/>
      <c r="H159" s="237"/>
      <c r="I159" s="195"/>
    </row>
    <row r="160" spans="1:9" s="67" customFormat="1" ht="12.75" customHeight="1">
      <c r="A160" s="201"/>
      <c r="B160" s="201"/>
      <c r="C160" s="201"/>
      <c r="D160" s="201"/>
      <c r="E160" s="201"/>
      <c r="F160" s="201"/>
      <c r="G160" s="201"/>
      <c r="H160" s="237"/>
      <c r="I160" s="195"/>
    </row>
    <row r="161" spans="1:9" s="67" customFormat="1" ht="12.75" customHeight="1">
      <c r="A161" s="201"/>
      <c r="B161" s="201"/>
      <c r="C161" s="201"/>
      <c r="D161" s="201"/>
      <c r="E161" s="201"/>
      <c r="F161" s="201"/>
      <c r="G161" s="201"/>
      <c r="H161" s="237"/>
      <c r="I161" s="195"/>
    </row>
    <row r="162" spans="1:9" s="67" customFormat="1" ht="12.75" customHeight="1">
      <c r="A162" s="201"/>
      <c r="B162" s="201"/>
      <c r="C162" s="201"/>
      <c r="D162" s="201"/>
      <c r="E162" s="201"/>
      <c r="F162" s="201"/>
      <c r="G162" s="201"/>
      <c r="H162" s="237"/>
      <c r="I162" s="195"/>
    </row>
    <row r="163" spans="1:9" s="67" customFormat="1" ht="12.75" customHeight="1">
      <c r="A163" s="201"/>
      <c r="B163" s="201"/>
      <c r="C163" s="201"/>
      <c r="D163" s="201"/>
      <c r="E163" s="201"/>
      <c r="F163" s="201"/>
      <c r="G163" s="201"/>
      <c r="H163" s="237"/>
      <c r="I163" s="195"/>
    </row>
    <row r="164" spans="1:9" s="67" customFormat="1" ht="12.75" customHeight="1">
      <c r="A164" s="201"/>
      <c r="B164" s="201"/>
      <c r="C164" s="201"/>
      <c r="D164" s="201"/>
      <c r="E164" s="201"/>
      <c r="F164" s="201"/>
      <c r="G164" s="201"/>
      <c r="H164" s="237"/>
      <c r="I164" s="195"/>
    </row>
    <row r="165" spans="1:9" s="67" customFormat="1" ht="12.75" customHeight="1">
      <c r="A165" s="201"/>
      <c r="B165" s="201"/>
      <c r="C165" s="201"/>
      <c r="D165" s="201"/>
      <c r="E165" s="201"/>
      <c r="F165" s="201"/>
      <c r="G165" s="201"/>
      <c r="H165" s="237"/>
      <c r="I165" s="195"/>
    </row>
    <row r="166" spans="1:9" s="67" customFormat="1" ht="12.75" customHeight="1">
      <c r="A166" s="201"/>
      <c r="B166" s="201"/>
      <c r="C166" s="201"/>
      <c r="D166" s="201"/>
      <c r="E166" s="201"/>
      <c r="F166" s="201"/>
      <c r="G166" s="201"/>
      <c r="H166" s="237"/>
      <c r="I166" s="195"/>
    </row>
    <row r="167" spans="1:9" s="67" customFormat="1" ht="12.75" customHeight="1">
      <c r="A167" s="201"/>
      <c r="B167" s="201"/>
      <c r="C167" s="201"/>
      <c r="D167" s="201"/>
      <c r="E167" s="201"/>
      <c r="F167" s="201"/>
      <c r="G167" s="201"/>
      <c r="H167" s="237"/>
      <c r="I167" s="195"/>
    </row>
    <row r="168" spans="1:9" s="67" customFormat="1" ht="12.75" customHeight="1">
      <c r="A168" s="201"/>
      <c r="B168" s="201"/>
      <c r="C168" s="201"/>
      <c r="D168" s="201"/>
      <c r="E168" s="201"/>
      <c r="F168" s="201"/>
      <c r="G168" s="201"/>
      <c r="H168" s="237"/>
      <c r="I168" s="195"/>
    </row>
    <row r="169" spans="1:9" s="67" customFormat="1" ht="12.75" customHeight="1">
      <c r="A169" s="201"/>
      <c r="B169" s="201"/>
      <c r="C169" s="201"/>
      <c r="D169" s="201"/>
      <c r="E169" s="201"/>
      <c r="F169" s="201"/>
      <c r="G169" s="201"/>
      <c r="H169" s="237"/>
      <c r="I169" s="195"/>
    </row>
    <row r="170" spans="1:9" s="67" customFormat="1" ht="12.75" customHeight="1">
      <c r="A170" s="201"/>
      <c r="B170" s="201"/>
      <c r="C170" s="201"/>
      <c r="D170" s="201"/>
      <c r="E170" s="201"/>
      <c r="F170" s="201"/>
      <c r="G170" s="201"/>
      <c r="H170" s="237"/>
      <c r="I170" s="195"/>
    </row>
    <row r="171" spans="1:9" s="67" customFormat="1" ht="12.75" customHeight="1">
      <c r="A171" s="201"/>
      <c r="B171" s="201"/>
      <c r="C171" s="201"/>
      <c r="D171" s="201"/>
      <c r="E171" s="201"/>
      <c r="F171" s="201"/>
      <c r="G171" s="201"/>
      <c r="H171" s="237"/>
      <c r="I171" s="195"/>
    </row>
    <row r="172" spans="1:9" s="67" customFormat="1" ht="12.75" customHeight="1">
      <c r="A172" s="201"/>
      <c r="B172" s="201"/>
      <c r="C172" s="201"/>
      <c r="D172" s="201"/>
      <c r="E172" s="201"/>
      <c r="F172" s="201"/>
      <c r="G172" s="201"/>
      <c r="H172" s="237"/>
      <c r="I172" s="195"/>
    </row>
    <row r="173" spans="1:9" s="67" customFormat="1" ht="12.75" customHeight="1">
      <c r="A173" s="201"/>
      <c r="B173" s="201"/>
      <c r="C173" s="201"/>
      <c r="D173" s="201"/>
      <c r="E173" s="201"/>
      <c r="F173" s="201"/>
      <c r="G173" s="201"/>
      <c r="H173" s="237"/>
      <c r="I173" s="195"/>
    </row>
    <row r="174" spans="1:9" s="67" customFormat="1" ht="12.75" customHeight="1">
      <c r="A174" s="201"/>
      <c r="B174" s="201"/>
      <c r="C174" s="201"/>
      <c r="D174" s="201"/>
      <c r="E174" s="201"/>
      <c r="F174" s="201"/>
      <c r="G174" s="201"/>
      <c r="H174" s="237"/>
      <c r="I174" s="195"/>
    </row>
    <row r="175" spans="1:9" s="67" customFormat="1" ht="12.75" customHeight="1">
      <c r="A175" s="201"/>
      <c r="B175" s="201"/>
      <c r="C175" s="201"/>
      <c r="D175" s="201"/>
      <c r="E175" s="201"/>
      <c r="F175" s="201"/>
      <c r="G175" s="201"/>
      <c r="H175" s="237"/>
      <c r="I175" s="195"/>
    </row>
    <row r="176" spans="1:9" s="67" customFormat="1" ht="12.75" customHeight="1">
      <c r="A176" s="201"/>
      <c r="B176" s="201"/>
      <c r="C176" s="201"/>
      <c r="D176" s="201"/>
      <c r="E176" s="201"/>
      <c r="F176" s="201"/>
      <c r="G176" s="201"/>
      <c r="H176" s="237"/>
      <c r="I176" s="195"/>
    </row>
    <row r="177" spans="1:9" s="67" customFormat="1" ht="12.75" customHeight="1">
      <c r="A177" s="201"/>
      <c r="B177" s="201"/>
      <c r="C177" s="201"/>
      <c r="D177" s="201"/>
      <c r="E177" s="201"/>
      <c r="F177" s="201"/>
      <c r="G177" s="201"/>
      <c r="H177" s="237"/>
      <c r="I177" s="195"/>
    </row>
    <row r="178" spans="1:9" s="67" customFormat="1" ht="12.75" customHeight="1">
      <c r="A178" s="201"/>
      <c r="B178" s="201"/>
      <c r="C178" s="201"/>
      <c r="D178" s="201"/>
      <c r="E178" s="201"/>
      <c r="F178" s="201"/>
      <c r="G178" s="201"/>
      <c r="H178" s="237"/>
      <c r="I178" s="195"/>
    </row>
    <row r="179" spans="1:9" s="67" customFormat="1" ht="12.75" customHeight="1">
      <c r="A179" s="201"/>
      <c r="B179" s="201"/>
      <c r="C179" s="201"/>
      <c r="D179" s="201"/>
      <c r="E179" s="201"/>
      <c r="F179" s="201"/>
      <c r="G179" s="201"/>
      <c r="H179" s="237"/>
      <c r="I179" s="195"/>
    </row>
    <row r="180" spans="1:9" s="67" customFormat="1" ht="12.75" customHeight="1">
      <c r="A180" s="201"/>
      <c r="B180" s="201"/>
      <c r="C180" s="201"/>
      <c r="D180" s="201"/>
      <c r="E180" s="201"/>
      <c r="F180" s="201"/>
      <c r="G180" s="201"/>
      <c r="H180" s="237"/>
      <c r="I180" s="195"/>
    </row>
    <row r="181" spans="1:9" s="67" customFormat="1" ht="12.75" customHeight="1">
      <c r="A181" s="201"/>
      <c r="B181" s="201"/>
      <c r="C181" s="201"/>
      <c r="D181" s="201"/>
      <c r="E181" s="201"/>
      <c r="F181" s="201"/>
      <c r="G181" s="201"/>
      <c r="H181" s="237"/>
      <c r="I181" s="195"/>
    </row>
    <row r="182" spans="1:9" s="67" customFormat="1" ht="12.75" customHeight="1">
      <c r="A182" s="201"/>
      <c r="B182" s="201"/>
      <c r="C182" s="201"/>
      <c r="D182" s="201"/>
      <c r="E182" s="201"/>
      <c r="F182" s="201"/>
      <c r="G182" s="201"/>
      <c r="H182" s="237"/>
      <c r="I182" s="195"/>
    </row>
    <row r="183" spans="1:9" s="67" customFormat="1" ht="12.75" customHeight="1">
      <c r="A183" s="201"/>
      <c r="B183" s="201"/>
      <c r="C183" s="201"/>
      <c r="D183" s="201"/>
      <c r="E183" s="201"/>
      <c r="F183" s="201"/>
      <c r="G183" s="201"/>
      <c r="H183" s="237"/>
      <c r="I183" s="195"/>
    </row>
    <row r="184" spans="1:9" s="67" customFormat="1" ht="12.75" customHeight="1">
      <c r="A184" s="201"/>
      <c r="B184" s="201"/>
      <c r="C184" s="201"/>
      <c r="D184" s="201"/>
      <c r="E184" s="201"/>
      <c r="F184" s="201"/>
      <c r="G184" s="201"/>
      <c r="H184" s="237"/>
      <c r="I184" s="195"/>
    </row>
    <row r="185" spans="1:9" s="67" customFormat="1" ht="12.75" customHeight="1">
      <c r="A185" s="201"/>
      <c r="B185" s="201"/>
      <c r="C185" s="201"/>
      <c r="D185" s="201"/>
      <c r="E185" s="201"/>
      <c r="F185" s="201"/>
      <c r="G185" s="201"/>
      <c r="H185" s="237"/>
      <c r="I185" s="195"/>
    </row>
    <row r="186" spans="1:9" s="67" customFormat="1" ht="12.75" customHeight="1">
      <c r="A186" s="201"/>
      <c r="B186" s="201"/>
      <c r="C186" s="201"/>
      <c r="D186" s="201"/>
      <c r="E186" s="201"/>
      <c r="F186" s="201"/>
      <c r="G186" s="201"/>
      <c r="H186" s="237"/>
      <c r="I186" s="195"/>
    </row>
    <row r="187" spans="1:9" s="67" customFormat="1" ht="12.75" customHeight="1">
      <c r="A187" s="201"/>
      <c r="B187" s="201"/>
      <c r="C187" s="201"/>
      <c r="D187" s="201"/>
      <c r="E187" s="201"/>
      <c r="F187" s="201"/>
      <c r="G187" s="201"/>
      <c r="H187" s="237"/>
      <c r="I187" s="195"/>
    </row>
    <row r="188" spans="1:9" s="67" customFormat="1" ht="12.75" customHeight="1">
      <c r="A188" s="201"/>
      <c r="B188" s="201"/>
      <c r="C188" s="201"/>
      <c r="D188" s="201"/>
      <c r="E188" s="201"/>
      <c r="F188" s="201"/>
      <c r="G188" s="201"/>
      <c r="H188" s="237"/>
      <c r="I188" s="195"/>
    </row>
    <row r="189" spans="1:9" s="67" customFormat="1" ht="12.75" customHeight="1">
      <c r="A189" s="201"/>
      <c r="B189" s="201"/>
      <c r="C189" s="201"/>
      <c r="D189" s="201"/>
      <c r="E189" s="201"/>
      <c r="F189" s="201"/>
      <c r="G189" s="201"/>
      <c r="H189" s="237"/>
      <c r="I189" s="195"/>
    </row>
    <row r="190" spans="1:9" s="67" customFormat="1" ht="12.75" customHeight="1">
      <c r="A190" s="201"/>
      <c r="B190" s="201"/>
      <c r="C190" s="201"/>
      <c r="D190" s="201"/>
      <c r="E190" s="201"/>
      <c r="F190" s="201"/>
      <c r="G190" s="201"/>
      <c r="H190" s="237"/>
      <c r="I190" s="195"/>
    </row>
    <row r="191" spans="1:9" s="67" customFormat="1" ht="12.75" customHeight="1">
      <c r="A191" s="201"/>
      <c r="B191" s="201"/>
      <c r="C191" s="201"/>
      <c r="D191" s="201"/>
      <c r="E191" s="201"/>
      <c r="F191" s="201"/>
      <c r="G191" s="201"/>
      <c r="H191" s="237"/>
      <c r="I191" s="195"/>
    </row>
    <row r="192" spans="1:9" s="67" customFormat="1" ht="12.75" customHeight="1">
      <c r="A192" s="201"/>
      <c r="B192" s="201"/>
      <c r="C192" s="201"/>
      <c r="D192" s="201"/>
      <c r="E192" s="201"/>
      <c r="F192" s="201"/>
      <c r="G192" s="201"/>
      <c r="H192" s="237"/>
      <c r="I192" s="195"/>
    </row>
    <row r="193" spans="1:9" s="67" customFormat="1" ht="12.75" customHeight="1">
      <c r="A193" s="201"/>
      <c r="B193" s="201"/>
      <c r="C193" s="201"/>
      <c r="D193" s="201"/>
      <c r="E193" s="201"/>
      <c r="F193" s="201"/>
      <c r="G193" s="201"/>
      <c r="H193" s="237"/>
      <c r="I193" s="195"/>
    </row>
    <row r="194" spans="1:9" s="67" customFormat="1" ht="12.75" customHeight="1">
      <c r="A194" s="201"/>
      <c r="B194" s="201"/>
      <c r="C194" s="201"/>
      <c r="D194" s="201"/>
      <c r="E194" s="201"/>
      <c r="F194" s="201"/>
      <c r="G194" s="201"/>
      <c r="H194" s="237"/>
      <c r="I194" s="195"/>
    </row>
    <row r="195" spans="1:9" s="67" customFormat="1" ht="12.75" customHeight="1">
      <c r="A195" s="201"/>
      <c r="B195" s="201"/>
      <c r="C195" s="201"/>
      <c r="D195" s="201"/>
      <c r="E195" s="201"/>
      <c r="F195" s="201"/>
      <c r="G195" s="201"/>
      <c r="H195" s="237"/>
      <c r="I195" s="195"/>
    </row>
    <row r="196" spans="1:9" s="67" customFormat="1" ht="12.75" customHeight="1">
      <c r="A196" s="201"/>
      <c r="B196" s="201"/>
      <c r="C196" s="201"/>
      <c r="D196" s="201"/>
      <c r="E196" s="201"/>
      <c r="F196" s="201"/>
      <c r="G196" s="201"/>
      <c r="H196" s="237"/>
      <c r="I196" s="195"/>
    </row>
    <row r="197" spans="1:9" s="67" customFormat="1" ht="12.75" customHeight="1">
      <c r="A197" s="201"/>
      <c r="B197" s="201"/>
      <c r="C197" s="201"/>
      <c r="D197" s="201"/>
      <c r="E197" s="201"/>
      <c r="F197" s="201"/>
      <c r="G197" s="201"/>
      <c r="H197" s="237"/>
      <c r="I197" s="195"/>
    </row>
    <row r="198" spans="1:9" s="67" customFormat="1" ht="12.75" customHeight="1">
      <c r="A198" s="201"/>
      <c r="B198" s="201"/>
      <c r="C198" s="201"/>
      <c r="D198" s="201"/>
      <c r="E198" s="201"/>
      <c r="F198" s="201"/>
      <c r="G198" s="201"/>
      <c r="H198" s="237"/>
      <c r="I198" s="195"/>
    </row>
    <row r="199" spans="1:9" s="67" customFormat="1" ht="12.75" customHeight="1">
      <c r="A199" s="201"/>
      <c r="B199" s="201"/>
      <c r="C199" s="201"/>
      <c r="D199" s="201"/>
      <c r="E199" s="201"/>
      <c r="F199" s="201"/>
      <c r="G199" s="201"/>
      <c r="H199" s="237"/>
      <c r="I199" s="195"/>
    </row>
    <row r="200" spans="1:9" s="67" customFormat="1" ht="12.75" customHeight="1">
      <c r="A200" s="201"/>
      <c r="B200" s="201"/>
      <c r="C200" s="201"/>
      <c r="D200" s="201"/>
      <c r="E200" s="201"/>
      <c r="F200" s="201"/>
      <c r="G200" s="201"/>
      <c r="H200" s="237"/>
      <c r="I200" s="195"/>
    </row>
    <row r="201" spans="1:9" s="67" customFormat="1" ht="12.75" customHeight="1">
      <c r="A201" s="201"/>
      <c r="B201" s="201"/>
      <c r="C201" s="201"/>
      <c r="D201" s="201"/>
      <c r="E201" s="201"/>
      <c r="F201" s="201"/>
      <c r="G201" s="201"/>
      <c r="H201" s="237"/>
      <c r="I201" s="195"/>
    </row>
    <row r="202" spans="1:9" s="67" customFormat="1" ht="12.75" customHeight="1">
      <c r="A202" s="201"/>
      <c r="B202" s="201"/>
      <c r="C202" s="201"/>
      <c r="D202" s="201"/>
      <c r="E202" s="201"/>
      <c r="F202" s="201"/>
      <c r="G202" s="201"/>
      <c r="H202" s="237"/>
      <c r="I202" s="195"/>
    </row>
    <row r="203" spans="1:9" s="67" customFormat="1" ht="12.75" customHeight="1">
      <c r="A203" s="201"/>
      <c r="B203" s="201"/>
      <c r="C203" s="201"/>
      <c r="D203" s="201"/>
      <c r="E203" s="201"/>
      <c r="F203" s="201"/>
      <c r="G203" s="201"/>
      <c r="H203" s="237"/>
      <c r="I203" s="195"/>
    </row>
    <row r="204" spans="1:8" ht="12.75" customHeight="1">
      <c r="A204" s="201"/>
      <c r="B204" s="201"/>
      <c r="C204" s="201"/>
      <c r="D204" s="201"/>
      <c r="E204" s="201"/>
      <c r="F204" s="201"/>
      <c r="G204" s="201"/>
      <c r="H204" s="237"/>
    </row>
    <row r="205" spans="1:8" ht="12.75" customHeight="1">
      <c r="A205" s="201"/>
      <c r="B205" s="201"/>
      <c r="C205" s="201"/>
      <c r="D205" s="201"/>
      <c r="E205" s="201"/>
      <c r="F205" s="201"/>
      <c r="G205" s="201"/>
      <c r="H205" s="237"/>
    </row>
    <row r="206" spans="1:8" ht="12.75" customHeight="1">
      <c r="A206" s="201"/>
      <c r="B206" s="201"/>
      <c r="C206" s="201"/>
      <c r="D206" s="201"/>
      <c r="E206" s="201"/>
      <c r="F206" s="201"/>
      <c r="G206" s="201"/>
      <c r="H206" s="237"/>
    </row>
    <row r="207" spans="1:8" ht="12.75" customHeight="1">
      <c r="A207" s="201"/>
      <c r="B207" s="201"/>
      <c r="C207" s="201"/>
      <c r="D207" s="201"/>
      <c r="E207" s="201"/>
      <c r="F207" s="201"/>
      <c r="G207" s="201"/>
      <c r="H207" s="237"/>
    </row>
    <row r="208" spans="1:8" ht="12.75" customHeight="1">
      <c r="A208" s="201"/>
      <c r="B208" s="201"/>
      <c r="C208" s="201"/>
      <c r="D208" s="201"/>
      <c r="E208" s="201"/>
      <c r="F208" s="201"/>
      <c r="G208" s="201"/>
      <c r="H208" s="237"/>
    </row>
    <row r="209" spans="1:8" ht="12.75" customHeight="1">
      <c r="A209" s="201"/>
      <c r="B209" s="201"/>
      <c r="C209" s="201"/>
      <c r="D209" s="201"/>
      <c r="E209" s="201"/>
      <c r="F209" s="201"/>
      <c r="G209" s="201"/>
      <c r="H209" s="237"/>
    </row>
    <row r="210" spans="1:8" ht="12.75" customHeight="1">
      <c r="A210" s="201"/>
      <c r="B210" s="201"/>
      <c r="C210" s="201"/>
      <c r="D210" s="201"/>
      <c r="E210" s="201"/>
      <c r="F210" s="201"/>
      <c r="G210" s="201"/>
      <c r="H210" s="237"/>
    </row>
    <row r="211" spans="1:8" ht="12.75" customHeight="1">
      <c r="A211" s="201"/>
      <c r="B211" s="201"/>
      <c r="C211" s="201"/>
      <c r="D211" s="201"/>
      <c r="E211" s="201"/>
      <c r="F211" s="201"/>
      <c r="G211" s="201"/>
      <c r="H211" s="237"/>
    </row>
    <row r="212" spans="1:8" ht="12.75" customHeight="1">
      <c r="A212" s="201"/>
      <c r="B212" s="201"/>
      <c r="C212" s="201"/>
      <c r="D212" s="201"/>
      <c r="E212" s="201"/>
      <c r="F212" s="201"/>
      <c r="G212" s="201"/>
      <c r="H212" s="237"/>
    </row>
    <row r="213" spans="1:8" ht="12.75" customHeight="1">
      <c r="A213" s="201"/>
      <c r="B213" s="201"/>
      <c r="C213" s="201"/>
      <c r="D213" s="201"/>
      <c r="E213" s="201"/>
      <c r="F213" s="201"/>
      <c r="G213" s="201"/>
      <c r="H213" s="237"/>
    </row>
    <row r="214" spans="1:8" ht="12.75" customHeight="1">
      <c r="A214" s="201"/>
      <c r="B214" s="201"/>
      <c r="C214" s="201"/>
      <c r="D214" s="201"/>
      <c r="E214" s="201"/>
      <c r="F214" s="201"/>
      <c r="G214" s="201"/>
      <c r="H214" s="237"/>
    </row>
    <row r="215" spans="1:8" ht="12.75" customHeight="1">
      <c r="A215" s="201"/>
      <c r="B215" s="201"/>
      <c r="C215" s="201"/>
      <c r="D215" s="201"/>
      <c r="E215" s="201"/>
      <c r="F215" s="201"/>
      <c r="G215" s="201"/>
      <c r="H215" s="237"/>
    </row>
    <row r="216" spans="1:8" ht="12.75" customHeight="1">
      <c r="A216" s="201"/>
      <c r="B216" s="201"/>
      <c r="C216" s="201"/>
      <c r="D216" s="201"/>
      <c r="E216" s="201"/>
      <c r="F216" s="201"/>
      <c r="G216" s="201"/>
      <c r="H216" s="237"/>
    </row>
    <row r="217" spans="1:8" ht="12.75" customHeight="1">
      <c r="A217" s="201"/>
      <c r="B217" s="201"/>
      <c r="C217" s="201"/>
      <c r="D217" s="201"/>
      <c r="E217" s="201"/>
      <c r="F217" s="201"/>
      <c r="G217" s="201"/>
      <c r="H217" s="237"/>
    </row>
    <row r="218" spans="1:8" ht="12.75" customHeight="1">
      <c r="A218" s="201"/>
      <c r="B218" s="201"/>
      <c r="C218" s="201"/>
      <c r="D218" s="201"/>
      <c r="E218" s="201"/>
      <c r="F218" s="201"/>
      <c r="G218" s="201"/>
      <c r="H218" s="237"/>
    </row>
    <row r="219" spans="1:8" ht="12.75" customHeight="1">
      <c r="A219" s="201"/>
      <c r="B219" s="201"/>
      <c r="C219" s="201"/>
      <c r="D219" s="201"/>
      <c r="E219" s="201"/>
      <c r="F219" s="201"/>
      <c r="G219" s="201"/>
      <c r="H219" s="237"/>
    </row>
    <row r="220" spans="1:8" ht="12.75" customHeight="1">
      <c r="A220" s="201"/>
      <c r="B220" s="201"/>
      <c r="C220" s="201"/>
      <c r="D220" s="201"/>
      <c r="E220" s="201"/>
      <c r="F220" s="201"/>
      <c r="G220" s="201"/>
      <c r="H220" s="237"/>
    </row>
    <row r="221" spans="1:8" ht="12.75" customHeight="1">
      <c r="A221" s="201"/>
      <c r="B221" s="201"/>
      <c r="C221" s="201"/>
      <c r="D221" s="201"/>
      <c r="E221" s="201"/>
      <c r="F221" s="201"/>
      <c r="G221" s="201"/>
      <c r="H221" s="237"/>
    </row>
    <row r="222" spans="1:8" ht="12.75" customHeight="1">
      <c r="A222" s="201"/>
      <c r="B222" s="201"/>
      <c r="C222" s="201"/>
      <c r="D222" s="201"/>
      <c r="E222" s="201"/>
      <c r="F222" s="201"/>
      <c r="G222" s="201"/>
      <c r="H222" s="237"/>
    </row>
    <row r="223" spans="1:8" ht="12.75" customHeight="1">
      <c r="A223" s="201"/>
      <c r="B223" s="201"/>
      <c r="C223" s="201"/>
      <c r="D223" s="201"/>
      <c r="E223" s="201"/>
      <c r="F223" s="201"/>
      <c r="G223" s="201"/>
      <c r="H223" s="237"/>
    </row>
    <row r="224" spans="1:8" ht="12.75" customHeight="1">
      <c r="A224" s="201"/>
      <c r="B224" s="201"/>
      <c r="C224" s="201"/>
      <c r="D224" s="201"/>
      <c r="E224" s="201"/>
      <c r="F224" s="201"/>
      <c r="G224" s="201"/>
      <c r="H224" s="237"/>
    </row>
    <row r="225" spans="1:8" ht="12.75" customHeight="1">
      <c r="A225" s="201"/>
      <c r="B225" s="201"/>
      <c r="C225" s="201"/>
      <c r="D225" s="201"/>
      <c r="E225" s="201"/>
      <c r="F225" s="201"/>
      <c r="G225" s="201"/>
      <c r="H225" s="237"/>
    </row>
    <row r="226" spans="1:8" ht="12.75" customHeight="1">
      <c r="A226" s="201"/>
      <c r="B226" s="201"/>
      <c r="C226" s="201"/>
      <c r="D226" s="201"/>
      <c r="E226" s="201"/>
      <c r="F226" s="201"/>
      <c r="G226" s="201"/>
      <c r="H226" s="237"/>
    </row>
    <row r="227" spans="1:8" ht="12.75" customHeight="1">
      <c r="A227" s="201"/>
      <c r="B227" s="201"/>
      <c r="C227" s="201"/>
      <c r="D227" s="201"/>
      <c r="E227" s="201"/>
      <c r="F227" s="201"/>
      <c r="G227" s="201"/>
      <c r="H227" s="237"/>
    </row>
    <row r="228" spans="1:8" ht="12.75" customHeight="1">
      <c r="A228" s="201"/>
      <c r="B228" s="201"/>
      <c r="C228" s="201"/>
      <c r="D228" s="201"/>
      <c r="E228" s="201"/>
      <c r="F228" s="201"/>
      <c r="G228" s="201"/>
      <c r="H228" s="237"/>
    </row>
    <row r="229" spans="1:8" ht="12.75" customHeight="1">
      <c r="A229" s="201"/>
      <c r="B229" s="201"/>
      <c r="C229" s="201"/>
      <c r="D229" s="201"/>
      <c r="E229" s="201"/>
      <c r="F229" s="201"/>
      <c r="G229" s="201"/>
      <c r="H229" s="237"/>
    </row>
    <row r="230" spans="1:8" ht="12.75" customHeight="1">
      <c r="A230" s="201"/>
      <c r="B230" s="201"/>
      <c r="C230" s="201"/>
      <c r="D230" s="201"/>
      <c r="E230" s="201"/>
      <c r="F230" s="201"/>
      <c r="G230" s="201"/>
      <c r="H230" s="237"/>
    </row>
    <row r="231" spans="1:8" ht="12.75" customHeight="1">
      <c r="A231" s="201"/>
      <c r="B231" s="201"/>
      <c r="C231" s="201"/>
      <c r="D231" s="201"/>
      <c r="E231" s="201"/>
      <c r="F231" s="201"/>
      <c r="G231" s="201"/>
      <c r="H231" s="237"/>
    </row>
    <row r="232" spans="1:8" ht="12.75" customHeight="1">
      <c r="A232" s="201"/>
      <c r="B232" s="201"/>
      <c r="C232" s="201"/>
      <c r="D232" s="201"/>
      <c r="E232" s="201"/>
      <c r="F232" s="201"/>
      <c r="G232" s="201"/>
      <c r="H232" s="237"/>
    </row>
    <row r="233" spans="1:8" ht="12.75" customHeight="1">
      <c r="A233" s="201"/>
      <c r="B233" s="201"/>
      <c r="C233" s="201"/>
      <c r="D233" s="201"/>
      <c r="E233" s="201"/>
      <c r="F233" s="201"/>
      <c r="G233" s="201"/>
      <c r="H233" s="237"/>
    </row>
    <row r="234" spans="1:8" ht="12.75" customHeight="1">
      <c r="A234" s="201"/>
      <c r="B234" s="201"/>
      <c r="C234" s="201"/>
      <c r="D234" s="201"/>
      <c r="E234" s="201"/>
      <c r="F234" s="201"/>
      <c r="G234" s="201"/>
      <c r="H234" s="237"/>
    </row>
    <row r="235" spans="1:8" ht="12.75" customHeight="1">
      <c r="A235" s="201"/>
      <c r="B235" s="201"/>
      <c r="C235" s="201"/>
      <c r="D235" s="201"/>
      <c r="E235" s="201"/>
      <c r="F235" s="201"/>
      <c r="G235" s="201"/>
      <c r="H235" s="237"/>
    </row>
    <row r="236" spans="1:8" ht="12.75" customHeight="1">
      <c r="A236" s="201"/>
      <c r="B236" s="201"/>
      <c r="C236" s="201"/>
      <c r="D236" s="201"/>
      <c r="E236" s="201"/>
      <c r="F236" s="201"/>
      <c r="G236" s="201"/>
      <c r="H236" s="237"/>
    </row>
    <row r="237" spans="1:8" ht="12.75" customHeight="1">
      <c r="A237" s="201"/>
      <c r="B237" s="201"/>
      <c r="C237" s="201"/>
      <c r="D237" s="201"/>
      <c r="E237" s="201"/>
      <c r="F237" s="201"/>
      <c r="G237" s="201"/>
      <c r="H237" s="237"/>
    </row>
    <row r="238" spans="1:8" ht="12.75" customHeight="1">
      <c r="A238" s="201"/>
      <c r="B238" s="201"/>
      <c r="C238" s="201"/>
      <c r="D238" s="201"/>
      <c r="E238" s="201"/>
      <c r="F238" s="201"/>
      <c r="G238" s="201"/>
      <c r="H238" s="237"/>
    </row>
    <row r="239" spans="1:8" ht="12.75" customHeight="1">
      <c r="A239" s="201"/>
      <c r="B239" s="201"/>
      <c r="C239" s="201"/>
      <c r="D239" s="201"/>
      <c r="E239" s="201"/>
      <c r="F239" s="201"/>
      <c r="G239" s="201"/>
      <c r="H239" s="237"/>
    </row>
    <row r="240" spans="1:8" ht="12.75" customHeight="1">
      <c r="A240" s="201"/>
      <c r="B240" s="201"/>
      <c r="C240" s="201"/>
      <c r="D240" s="201"/>
      <c r="E240" s="201"/>
      <c r="F240" s="201"/>
      <c r="G240" s="201"/>
      <c r="H240" s="237"/>
    </row>
    <row r="241" spans="1:8" ht="12.75" customHeight="1">
      <c r="A241" s="201"/>
      <c r="B241" s="201"/>
      <c r="C241" s="201"/>
      <c r="D241" s="201"/>
      <c r="E241" s="201"/>
      <c r="F241" s="201"/>
      <c r="G241" s="201"/>
      <c r="H241" s="237"/>
    </row>
    <row r="242" spans="1:8" ht="12.75" customHeight="1">
      <c r="A242" s="201"/>
      <c r="B242" s="201"/>
      <c r="C242" s="201"/>
      <c r="D242" s="201"/>
      <c r="E242" s="201"/>
      <c r="F242" s="201"/>
      <c r="G242" s="201"/>
      <c r="H242" s="237"/>
    </row>
    <row r="243" spans="1:8" ht="12.75" customHeight="1">
      <c r="A243" s="201"/>
      <c r="B243" s="201"/>
      <c r="C243" s="201"/>
      <c r="D243" s="201"/>
      <c r="E243" s="201"/>
      <c r="F243" s="201"/>
      <c r="G243" s="201"/>
      <c r="H243" s="237"/>
    </row>
    <row r="244" spans="1:8" ht="12.75" customHeight="1">
      <c r="A244" s="201"/>
      <c r="B244" s="201"/>
      <c r="C244" s="201"/>
      <c r="D244" s="201"/>
      <c r="E244" s="201"/>
      <c r="F244" s="201"/>
      <c r="G244" s="201"/>
      <c r="H244" s="237"/>
    </row>
    <row r="245" spans="1:8" ht="12.75" customHeight="1">
      <c r="A245" s="201"/>
      <c r="B245" s="201"/>
      <c r="C245" s="201"/>
      <c r="D245" s="201"/>
      <c r="E245" s="201"/>
      <c r="F245" s="201"/>
      <c r="G245" s="201"/>
      <c r="H245" s="237"/>
    </row>
    <row r="246" spans="1:8" ht="12.75" customHeight="1">
      <c r="A246" s="201"/>
      <c r="B246" s="201"/>
      <c r="C246" s="201"/>
      <c r="D246" s="201"/>
      <c r="E246" s="201"/>
      <c r="F246" s="201"/>
      <c r="G246" s="201"/>
      <c r="H246" s="237"/>
    </row>
    <row r="247" spans="1:8" ht="12.75" customHeight="1">
      <c r="A247" s="201"/>
      <c r="B247" s="201"/>
      <c r="C247" s="201"/>
      <c r="D247" s="201"/>
      <c r="E247" s="201"/>
      <c r="F247" s="201"/>
      <c r="G247" s="201"/>
      <c r="H247" s="237"/>
    </row>
    <row r="248" spans="1:8" ht="12.75" customHeight="1">
      <c r="A248" s="201"/>
      <c r="B248" s="201"/>
      <c r="C248" s="201"/>
      <c r="D248" s="201"/>
      <c r="E248" s="201"/>
      <c r="F248" s="201"/>
      <c r="G248" s="201"/>
      <c r="H248" s="237"/>
    </row>
    <row r="249" spans="1:8" ht="12.75" customHeight="1">
      <c r="A249" s="201"/>
      <c r="B249" s="201"/>
      <c r="C249" s="201"/>
      <c r="D249" s="201"/>
      <c r="E249" s="201"/>
      <c r="F249" s="201"/>
      <c r="G249" s="201"/>
      <c r="H249" s="237"/>
    </row>
    <row r="250" spans="1:8" ht="12.75" customHeight="1">
      <c r="A250" s="201"/>
      <c r="B250" s="201"/>
      <c r="C250" s="201"/>
      <c r="D250" s="201"/>
      <c r="E250" s="201"/>
      <c r="F250" s="201"/>
      <c r="G250" s="201"/>
      <c r="H250" s="237"/>
    </row>
    <row r="251" spans="1:8" ht="12.75" customHeight="1">
      <c r="A251" s="201"/>
      <c r="B251" s="201"/>
      <c r="C251" s="201"/>
      <c r="D251" s="201"/>
      <c r="E251" s="201"/>
      <c r="F251" s="201"/>
      <c r="G251" s="201"/>
      <c r="H251" s="237"/>
    </row>
    <row r="252" spans="1:8" ht="12.75" customHeight="1">
      <c r="A252" s="201"/>
      <c r="B252" s="201"/>
      <c r="C252" s="201"/>
      <c r="D252" s="201"/>
      <c r="E252" s="201"/>
      <c r="F252" s="201"/>
      <c r="G252" s="201"/>
      <c r="H252" s="237"/>
    </row>
    <row r="253" spans="1:8" ht="12.75" customHeight="1">
      <c r="A253" s="201"/>
      <c r="B253" s="201"/>
      <c r="C253" s="201"/>
      <c r="D253" s="201"/>
      <c r="E253" s="201"/>
      <c r="F253" s="201"/>
      <c r="G253" s="201"/>
      <c r="H253" s="237"/>
    </row>
    <row r="254" spans="1:8" ht="12.75" customHeight="1">
      <c r="A254" s="201"/>
      <c r="B254" s="201"/>
      <c r="C254" s="201"/>
      <c r="D254" s="201"/>
      <c r="E254" s="201"/>
      <c r="F254" s="201"/>
      <c r="G254" s="201"/>
      <c r="H254" s="237"/>
    </row>
    <row r="255" spans="1:8" ht="12.75" customHeight="1">
      <c r="A255" s="201"/>
      <c r="B255" s="201"/>
      <c r="C255" s="201"/>
      <c r="D255" s="201"/>
      <c r="E255" s="201"/>
      <c r="F255" s="201"/>
      <c r="G255" s="201"/>
      <c r="H255" s="237"/>
    </row>
    <row r="256" spans="1:8" ht="12.75" customHeight="1">
      <c r="A256" s="201"/>
      <c r="B256" s="201"/>
      <c r="C256" s="201"/>
      <c r="D256" s="201"/>
      <c r="E256" s="201"/>
      <c r="F256" s="201"/>
      <c r="G256" s="201"/>
      <c r="H256" s="237"/>
    </row>
    <row r="257" spans="1:8" ht="12.75" customHeight="1">
      <c r="A257" s="201"/>
      <c r="B257" s="201"/>
      <c r="C257" s="201"/>
      <c r="D257" s="201"/>
      <c r="E257" s="201"/>
      <c r="F257" s="201"/>
      <c r="G257" s="201"/>
      <c r="H257" s="237"/>
    </row>
    <row r="258" spans="1:8" ht="12.75" customHeight="1">
      <c r="A258" s="201"/>
      <c r="B258" s="201"/>
      <c r="C258" s="201"/>
      <c r="D258" s="201"/>
      <c r="E258" s="201"/>
      <c r="F258" s="201"/>
      <c r="G258" s="201"/>
      <c r="H258" s="237"/>
    </row>
    <row r="259" spans="1:8" ht="12.75" customHeight="1">
      <c r="A259" s="201"/>
      <c r="B259" s="201"/>
      <c r="C259" s="201"/>
      <c r="D259" s="201"/>
      <c r="E259" s="201"/>
      <c r="F259" s="201"/>
      <c r="G259" s="201"/>
      <c r="H259" s="237"/>
    </row>
    <row r="260" spans="1:8" ht="12.75" customHeight="1">
      <c r="A260" s="201"/>
      <c r="B260" s="201"/>
      <c r="C260" s="201"/>
      <c r="D260" s="201"/>
      <c r="E260" s="201"/>
      <c r="F260" s="201"/>
      <c r="G260" s="201"/>
      <c r="H260" s="237"/>
    </row>
    <row r="261" spans="1:8" ht="12.75" customHeight="1">
      <c r="A261" s="201"/>
      <c r="B261" s="201"/>
      <c r="C261" s="201"/>
      <c r="D261" s="201"/>
      <c r="E261" s="201"/>
      <c r="F261" s="201"/>
      <c r="G261" s="201"/>
      <c r="H261" s="237"/>
    </row>
    <row r="262" spans="1:8" ht="12.75" customHeight="1">
      <c r="A262" s="201"/>
      <c r="B262" s="201"/>
      <c r="C262" s="201"/>
      <c r="D262" s="201"/>
      <c r="E262" s="201"/>
      <c r="F262" s="201"/>
      <c r="G262" s="201"/>
      <c r="H262" s="237"/>
    </row>
    <row r="263" spans="1:8" ht="12.75" customHeight="1">
      <c r="A263" s="201"/>
      <c r="B263" s="201"/>
      <c r="C263" s="201"/>
      <c r="D263" s="201"/>
      <c r="E263" s="201"/>
      <c r="F263" s="201"/>
      <c r="G263" s="201"/>
      <c r="H263" s="237"/>
    </row>
    <row r="264" spans="1:8" ht="12.75" customHeight="1">
      <c r="A264" s="201"/>
      <c r="B264" s="201"/>
      <c r="C264" s="201"/>
      <c r="D264" s="201"/>
      <c r="E264" s="201"/>
      <c r="F264" s="201"/>
      <c r="G264" s="201"/>
      <c r="H264" s="237"/>
    </row>
    <row r="265" spans="1:8" ht="12.75" customHeight="1">
      <c r="A265" s="201"/>
      <c r="B265" s="201"/>
      <c r="C265" s="201"/>
      <c r="D265" s="201"/>
      <c r="E265" s="201"/>
      <c r="F265" s="201"/>
      <c r="G265" s="201"/>
      <c r="H265" s="237"/>
    </row>
    <row r="266" spans="1:8" ht="12.75" customHeight="1">
      <c r="A266" s="201"/>
      <c r="B266" s="201"/>
      <c r="C266" s="201"/>
      <c r="D266" s="201"/>
      <c r="E266" s="201"/>
      <c r="F266" s="201"/>
      <c r="G266" s="201"/>
      <c r="H266" s="237"/>
    </row>
    <row r="267" spans="1:8" ht="12.75" customHeight="1">
      <c r="A267" s="201"/>
      <c r="B267" s="201"/>
      <c r="C267" s="201"/>
      <c r="D267" s="201"/>
      <c r="E267" s="201"/>
      <c r="F267" s="201"/>
      <c r="G267" s="201"/>
      <c r="H267" s="237"/>
    </row>
  </sheetData>
  <sheetProtection password="F786" sheet="1" objects="1" scenarios="1" formatRows="0"/>
  <mergeCells count="197">
    <mergeCell ref="A1:F1"/>
    <mergeCell ref="A2:I2"/>
    <mergeCell ref="A3:G3"/>
    <mergeCell ref="B4:C4"/>
    <mergeCell ref="D4:F4"/>
    <mergeCell ref="B5:C5"/>
    <mergeCell ref="E5:F11"/>
    <mergeCell ref="A6:A9"/>
    <mergeCell ref="B6:B9"/>
    <mergeCell ref="B10:C10"/>
    <mergeCell ref="B11:C11"/>
    <mergeCell ref="A12:F12"/>
    <mergeCell ref="B13:C13"/>
    <mergeCell ref="D13:F13"/>
    <mergeCell ref="B14:C14"/>
    <mergeCell ref="E14:F15"/>
    <mergeCell ref="B15:C15"/>
    <mergeCell ref="A16:A18"/>
    <mergeCell ref="B16:C18"/>
    <mergeCell ref="H16:H18"/>
    <mergeCell ref="I16:I18"/>
    <mergeCell ref="E17:F17"/>
    <mergeCell ref="E18:F18"/>
    <mergeCell ref="B19:C19"/>
    <mergeCell ref="E19:F19"/>
    <mergeCell ref="A20:A25"/>
    <mergeCell ref="B20:C25"/>
    <mergeCell ref="E20:F20"/>
    <mergeCell ref="H20:H25"/>
    <mergeCell ref="I20:I25"/>
    <mergeCell ref="E21:F21"/>
    <mergeCell ref="E22:F22"/>
    <mergeCell ref="E23:F23"/>
    <mergeCell ref="E24:F24"/>
    <mergeCell ref="E25:F25"/>
    <mergeCell ref="B26:C26"/>
    <mergeCell ref="E26:F26"/>
    <mergeCell ref="A27:A31"/>
    <mergeCell ref="B27:C31"/>
    <mergeCell ref="E27:F27"/>
    <mergeCell ref="H27:H31"/>
    <mergeCell ref="I27:I31"/>
    <mergeCell ref="E28:F28"/>
    <mergeCell ref="E29:F29"/>
    <mergeCell ref="E30:F30"/>
    <mergeCell ref="E31:F31"/>
    <mergeCell ref="B32:C32"/>
    <mergeCell ref="E32:F32"/>
    <mergeCell ref="A33:A35"/>
    <mergeCell ref="B33:C35"/>
    <mergeCell ref="E33:F33"/>
    <mergeCell ref="H33:H35"/>
    <mergeCell ref="I33:I35"/>
    <mergeCell ref="E34:F34"/>
    <mergeCell ref="E35:F35"/>
    <mergeCell ref="B36:C36"/>
    <mergeCell ref="D36:E36"/>
    <mergeCell ref="B37:C37"/>
    <mergeCell ref="E37:F37"/>
    <mergeCell ref="B38:C38"/>
    <mergeCell ref="E38:F38"/>
    <mergeCell ref="A39:A49"/>
    <mergeCell ref="B39:C49"/>
    <mergeCell ref="E39:F39"/>
    <mergeCell ref="H39:H49"/>
    <mergeCell ref="I39:I49"/>
    <mergeCell ref="E40:F40"/>
    <mergeCell ref="E41:F41"/>
    <mergeCell ref="E42:F42"/>
    <mergeCell ref="E43:F43"/>
    <mergeCell ref="E44:F44"/>
    <mergeCell ref="E45:F45"/>
    <mergeCell ref="E46:F46"/>
    <mergeCell ref="E47:F47"/>
    <mergeCell ref="E48:F48"/>
    <mergeCell ref="E49:F49"/>
    <mergeCell ref="A50:A54"/>
    <mergeCell ref="B50:C54"/>
    <mergeCell ref="E50:F50"/>
    <mergeCell ref="H50:H54"/>
    <mergeCell ref="I50:I54"/>
    <mergeCell ref="E51:F51"/>
    <mergeCell ref="E52:F52"/>
    <mergeCell ref="E53:F53"/>
    <mergeCell ref="E54:F54"/>
    <mergeCell ref="A55:A58"/>
    <mergeCell ref="B55:C58"/>
    <mergeCell ref="E55:F55"/>
    <mergeCell ref="H55:H58"/>
    <mergeCell ref="I55:I58"/>
    <mergeCell ref="E56:F56"/>
    <mergeCell ref="E57:F57"/>
    <mergeCell ref="E58:F58"/>
    <mergeCell ref="B59:C59"/>
    <mergeCell ref="E59:F59"/>
    <mergeCell ref="B60:C60"/>
    <mergeCell ref="D60:G60"/>
    <mergeCell ref="A61:A66"/>
    <mergeCell ref="B61:C66"/>
    <mergeCell ref="E61:F61"/>
    <mergeCell ref="H61:H66"/>
    <mergeCell ref="I61:I66"/>
    <mergeCell ref="J61:J66"/>
    <mergeCell ref="E62:F62"/>
    <mergeCell ref="E63:F63"/>
    <mergeCell ref="E64:F64"/>
    <mergeCell ref="F65:G65"/>
    <mergeCell ref="E66:F66"/>
    <mergeCell ref="B67:C67"/>
    <mergeCell ref="E67:F68"/>
    <mergeCell ref="B68:C68"/>
    <mergeCell ref="A69:A78"/>
    <mergeCell ref="B69:C78"/>
    <mergeCell ref="E69:F69"/>
    <mergeCell ref="H69:H78"/>
    <mergeCell ref="I69:I78"/>
    <mergeCell ref="J69:J78"/>
    <mergeCell ref="E70:F70"/>
    <mergeCell ref="E71:F71"/>
    <mergeCell ref="E72:F72"/>
    <mergeCell ref="E73:F73"/>
    <mergeCell ref="E74:F74"/>
    <mergeCell ref="E75:F75"/>
    <mergeCell ref="E76:F76"/>
    <mergeCell ref="E77:F77"/>
    <mergeCell ref="E78:F78"/>
    <mergeCell ref="A79:A87"/>
    <mergeCell ref="B79:C87"/>
    <mergeCell ref="E79:F79"/>
    <mergeCell ref="H79:H87"/>
    <mergeCell ref="I79:I87"/>
    <mergeCell ref="E80:F80"/>
    <mergeCell ref="E81:F81"/>
    <mergeCell ref="E82:F82"/>
    <mergeCell ref="E83:F83"/>
    <mergeCell ref="E84:F84"/>
    <mergeCell ref="E85:F85"/>
    <mergeCell ref="E86:F86"/>
    <mergeCell ref="F87:G87"/>
    <mergeCell ref="B88:C88"/>
    <mergeCell ref="F88:G88"/>
    <mergeCell ref="B89:C89"/>
    <mergeCell ref="F89:G89"/>
    <mergeCell ref="A90:A94"/>
    <mergeCell ref="B90:C94"/>
    <mergeCell ref="E90:F90"/>
    <mergeCell ref="H90:H94"/>
    <mergeCell ref="I90:I94"/>
    <mergeCell ref="E91:F91"/>
    <mergeCell ref="E92:F92"/>
    <mergeCell ref="E93:F93"/>
    <mergeCell ref="F94:G94"/>
    <mergeCell ref="A95:A99"/>
    <mergeCell ref="B95:C99"/>
    <mergeCell ref="E95:F95"/>
    <mergeCell ref="H95:H99"/>
    <mergeCell ref="I95:I99"/>
    <mergeCell ref="E96:F96"/>
    <mergeCell ref="E97:F97"/>
    <mergeCell ref="E98:F98"/>
    <mergeCell ref="E99:F99"/>
    <mergeCell ref="A100:A110"/>
    <mergeCell ref="B100:C110"/>
    <mergeCell ref="E100:F100"/>
    <mergeCell ref="H100:H110"/>
    <mergeCell ref="I100:I110"/>
    <mergeCell ref="E101:F101"/>
    <mergeCell ref="E102:F102"/>
    <mergeCell ref="E103:F103"/>
    <mergeCell ref="E104:F104"/>
    <mergeCell ref="E105:F105"/>
    <mergeCell ref="E106:F106"/>
    <mergeCell ref="E107:F107"/>
    <mergeCell ref="E108:F108"/>
    <mergeCell ref="F109:G109"/>
    <mergeCell ref="E110:F110"/>
    <mergeCell ref="A111:A117"/>
    <mergeCell ref="B111:C117"/>
    <mergeCell ref="E111:F111"/>
    <mergeCell ref="H111:H117"/>
    <mergeCell ref="I111:I117"/>
    <mergeCell ref="E112:F112"/>
    <mergeCell ref="E113:F113"/>
    <mergeCell ref="E114:F114"/>
    <mergeCell ref="E115:F115"/>
    <mergeCell ref="F116:G116"/>
    <mergeCell ref="E117:F117"/>
    <mergeCell ref="B118:C118"/>
    <mergeCell ref="E118:F118"/>
    <mergeCell ref="A119:A122"/>
    <mergeCell ref="B119:C122"/>
    <mergeCell ref="F119:G119"/>
    <mergeCell ref="H119:H122"/>
    <mergeCell ref="I119:I122"/>
    <mergeCell ref="E120:F120"/>
    <mergeCell ref="F121:G121"/>
    <mergeCell ref="E122:F122"/>
  </mergeCells>
  <dataValidations count="7">
    <dataValidation type="whole" operator="greaterThanOrEqual" allowBlank="1" showErrorMessage="1" errorTitle="Conteúdo Inválido" error="Digite apenas números inteiros ou deixe em branco." sqref="D67:D68">
      <formula1>0</formula1>
    </dataValidation>
    <dataValidation type="decimal" operator="greaterThanOrEqual" allowBlank="1" showErrorMessage="1" errorTitle="Conteúdo Inválido" error="Digite apenas números ou deixe em branco." sqref="D5:D11">
      <formula1>0</formula1>
    </dataValidation>
    <dataValidation operator="greaterThanOrEqual" allowBlank="1" showErrorMessage="1" sqref="G5:G11 G14:G59 G61:G64 G66:G86 G90:G93 G95:G108 G110:G115 G117:G118 G120 G122">
      <formula1>0</formula1>
    </dataValidation>
    <dataValidation type="list" allowBlank="1" showErrorMessage="1" sqref="D36:E36">
      <formula1>$K$34:$K$37</formula1>
      <formula2>0</formula2>
    </dataValidation>
    <dataValidation type="list" allowBlank="1" showErrorMessage="1" errorTitle="CONTEÚDO INVÁLIDO" error="Selecione apenas &quot;SIM&quot;, &quot;NÃO&quot; ou DEL para limpar o campo.&#10;" sqref="D14:D15 D19 D26 D32 D37:D38 D59 D88:D89 D118">
      <formula1>$K$3:$K$5</formula1>
      <formula2>0</formula2>
    </dataValidation>
    <dataValidation type="list" allowBlank="1" showInputMessage="1" showErrorMessage="1" prompt="Digite &quot;X&quot; se a resposta for afirmativa&#10;" errorTitle="ATENÇÃO" error="Assinale com &quot;X&quot; ou deixe em branco" sqref="D16:D18 D20:D25 D27:D31 D33:D35 D39:D58 D61:D66 D69:D87 D90:D117 D119:D122">
      <formula1>$K$7:$K$8</formula1>
      <formula2>0</formula2>
    </dataValidation>
    <dataValidation allowBlank="1" showInputMessage="1" showErrorMessage="1" prompt="Descreva em poucas palavras" sqref="D60">
      <formula1>0</formula1>
      <formula2>0</formula2>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Plan13"/>
  <dimension ref="A1:D32"/>
  <sheetViews>
    <sheetView workbookViewId="0" topLeftCell="A1">
      <selection activeCell="A1" sqref="A1"/>
    </sheetView>
  </sheetViews>
  <sheetFormatPr defaultColWidth="9.140625" defaultRowHeight="12.75"/>
  <cols>
    <col min="1" max="1" width="29.00390625" style="238" customWidth="1"/>
    <col min="2" max="2" width="22.421875" style="238" customWidth="1"/>
    <col min="3" max="3" width="29.57421875" style="238" customWidth="1"/>
  </cols>
  <sheetData>
    <row r="1" spans="1:4" ht="33" customHeight="1">
      <c r="A1" s="239" t="s">
        <v>0</v>
      </c>
      <c r="B1" s="239"/>
      <c r="C1" s="239"/>
      <c r="D1" s="239"/>
    </row>
    <row r="2" spans="1:4" ht="15.75" customHeight="1">
      <c r="A2" s="240" t="s">
        <v>457</v>
      </c>
      <c r="B2" s="240" t="s">
        <v>458</v>
      </c>
      <c r="C2" s="240" t="s">
        <v>459</v>
      </c>
      <c r="D2" s="241" t="s">
        <v>460</v>
      </c>
    </row>
    <row r="3" spans="1:4" ht="12.75">
      <c r="A3" s="242" t="s">
        <v>2</v>
      </c>
      <c r="B3" s="243">
        <v>30</v>
      </c>
      <c r="C3" s="243">
        <f>'Município Sustentável'!E35</f>
        <v>30</v>
      </c>
      <c r="D3" s="241"/>
    </row>
    <row r="4" spans="1:4" ht="12.75">
      <c r="A4" s="242" t="s">
        <v>461</v>
      </c>
      <c r="B4" s="243">
        <v>68</v>
      </c>
      <c r="C4" s="243">
        <f>'Estrutura de Ed Ambiental'!J24</f>
        <v>66</v>
      </c>
      <c r="D4" s="241"/>
    </row>
    <row r="5" spans="1:4" ht="12.75">
      <c r="A5" s="242" t="s">
        <v>75</v>
      </c>
      <c r="B5" s="243">
        <v>11</v>
      </c>
      <c r="C5" s="243">
        <f>'Conselho Municipal'!F15</f>
        <v>8</v>
      </c>
      <c r="D5" s="241"/>
    </row>
    <row r="6" spans="1:4" ht="12.75">
      <c r="A6" s="242" t="s">
        <v>89</v>
      </c>
      <c r="B6" s="243">
        <v>33</v>
      </c>
      <c r="C6" s="243">
        <f>Biodiversidade!H30</f>
        <v>21</v>
      </c>
      <c r="D6" s="241"/>
    </row>
    <row r="7" spans="1:4" ht="12.75">
      <c r="A7" s="242" t="s">
        <v>126</v>
      </c>
      <c r="B7" s="243">
        <v>47</v>
      </c>
      <c r="C7" s="243">
        <f>'Gestão das águas'!G80</f>
        <v>46</v>
      </c>
      <c r="D7" s="241"/>
    </row>
    <row r="8" spans="1:4" ht="12.75">
      <c r="A8" s="242" t="s">
        <v>214</v>
      </c>
      <c r="B8" s="243">
        <v>17</v>
      </c>
      <c r="C8" s="243">
        <f>'Qualidade do ar'!E22</f>
        <v>17</v>
      </c>
      <c r="D8" s="241"/>
    </row>
    <row r="9" spans="1:4" ht="12.75">
      <c r="A9" s="242" t="s">
        <v>232</v>
      </c>
      <c r="B9" s="243">
        <v>12</v>
      </c>
      <c r="C9" s="243">
        <f>'Uso do Solo'!F21</f>
        <v>9</v>
      </c>
      <c r="D9" s="241"/>
    </row>
    <row r="10" spans="1:4" ht="12.75">
      <c r="A10" s="242" t="s">
        <v>251</v>
      </c>
      <c r="B10" s="243">
        <v>8</v>
      </c>
      <c r="C10" s="243">
        <f>'Arborização Urbana'!E13</f>
        <v>8</v>
      </c>
      <c r="D10" s="241"/>
    </row>
    <row r="11" spans="1:4" ht="12.75">
      <c r="A11" s="242" t="s">
        <v>260</v>
      </c>
      <c r="B11" s="243">
        <v>20</v>
      </c>
      <c r="C11" s="243">
        <f>'Esgoto Tratado'!H39</f>
        <v>18</v>
      </c>
      <c r="D11" s="241"/>
    </row>
    <row r="12" spans="1:4" ht="12.75">
      <c r="A12" s="242" t="s">
        <v>320</v>
      </c>
      <c r="B12" s="243">
        <v>37</v>
      </c>
      <c r="C12" s="243">
        <f>'Resíduos Sólidos'!H123</f>
        <v>29</v>
      </c>
      <c r="D12" s="241"/>
    </row>
    <row r="13" spans="1:4" ht="15">
      <c r="A13" s="244" t="s">
        <v>462</v>
      </c>
      <c r="B13" s="245">
        <f>SUM(B3:B12)</f>
        <v>283</v>
      </c>
      <c r="C13" s="245">
        <f>SUM(C3:C12)</f>
        <v>252</v>
      </c>
      <c r="D13" s="246">
        <f>(C13*100)/B13</f>
        <v>89.04593639575971</v>
      </c>
    </row>
    <row r="30" ht="12.75">
      <c r="A30" s="247"/>
    </row>
    <row r="31" ht="12.75">
      <c r="A31" s="238" t="s">
        <v>50</v>
      </c>
    </row>
    <row r="32" ht="12.75">
      <c r="A32" s="238" t="s">
        <v>73</v>
      </c>
    </row>
  </sheetData>
  <sheetProtection selectLockedCells="1" selectUnlockedCells="1"/>
  <mergeCells count="2">
    <mergeCell ref="A1:D1"/>
    <mergeCell ref="D2:D12"/>
  </mergeCells>
  <printOptions/>
  <pageMargins left="0.5118055555555555" right="0.5118055555555555" top="0.7875" bottom="0.78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codeName="Plan1">
    <tabColor indexed="26"/>
    <pageSetUpPr fitToPage="1"/>
  </sheetPr>
  <dimension ref="A1:J51"/>
  <sheetViews>
    <sheetView zoomScale="106" zoomScaleNormal="106" workbookViewId="0" topLeftCell="A20">
      <selection activeCell="D5" sqref="D5"/>
    </sheetView>
  </sheetViews>
  <sheetFormatPr defaultColWidth="13.7109375" defaultRowHeight="15.75" customHeight="1"/>
  <cols>
    <col min="1" max="1" width="11.8515625" style="1" customWidth="1"/>
    <col min="2" max="2" width="72.140625" style="1" customWidth="1"/>
    <col min="3" max="3" width="19.7109375" style="2" customWidth="1"/>
    <col min="4" max="4" width="40.7109375" style="2" customWidth="1"/>
    <col min="5" max="5" width="7.8515625" style="2" hidden="1" customWidth="1"/>
    <col min="6" max="6" width="8.7109375" style="2" hidden="1" customWidth="1"/>
    <col min="7" max="7" width="4.28125" style="1" hidden="1" customWidth="1"/>
    <col min="8" max="8" width="11.28125" style="1" customWidth="1"/>
    <col min="9" max="16384" width="14.421875" style="1" customWidth="1"/>
  </cols>
  <sheetData>
    <row r="1" spans="1:5" s="1" customFormat="1" ht="33" customHeight="1" hidden="1">
      <c r="A1" s="3" t="s">
        <v>0</v>
      </c>
      <c r="B1" s="3"/>
      <c r="C1" s="3"/>
      <c r="D1" s="3"/>
      <c r="E1" s="3"/>
    </row>
    <row r="2" spans="1:7" ht="77.25" customHeight="1">
      <c r="A2" s="4" t="s">
        <v>1</v>
      </c>
      <c r="B2" s="4"/>
      <c r="C2" s="4"/>
      <c r="D2" s="4"/>
      <c r="E2" s="5"/>
      <c r="F2" s="5"/>
      <c r="G2" s="5"/>
    </row>
    <row r="3" spans="1:10" ht="23.25" customHeight="1">
      <c r="A3" s="6" t="s">
        <v>2</v>
      </c>
      <c r="B3" s="6"/>
      <c r="C3" s="6"/>
      <c r="D3" s="6"/>
      <c r="E3" s="5"/>
      <c r="F3" s="5"/>
      <c r="G3" s="5"/>
      <c r="H3" s="7"/>
      <c r="I3" s="7"/>
      <c r="J3" s="7"/>
    </row>
    <row r="4" spans="1:10" s="12" customFormat="1" ht="21.75" customHeight="1">
      <c r="A4" s="8" t="s">
        <v>3</v>
      </c>
      <c r="B4" s="8" t="s">
        <v>4</v>
      </c>
      <c r="C4" s="8" t="s">
        <v>5</v>
      </c>
      <c r="D4" s="8" t="s">
        <v>6</v>
      </c>
      <c r="E4" s="9" t="s">
        <v>7</v>
      </c>
      <c r="F4" s="10" t="s">
        <v>8</v>
      </c>
      <c r="G4" s="11"/>
      <c r="H4" s="11"/>
      <c r="I4" s="11"/>
      <c r="J4" s="11"/>
    </row>
    <row r="5" spans="1:10" s="12" customFormat="1" ht="20.25" customHeight="1">
      <c r="A5" s="13">
        <v>1</v>
      </c>
      <c r="B5" s="14" t="s">
        <v>9</v>
      </c>
      <c r="C5" s="15">
        <v>15262</v>
      </c>
      <c r="D5" s="16"/>
      <c r="E5" s="17">
        <f aca="true" t="shared" si="0" ref="E5:E6">COUNTIF(C5,"&gt;0")</f>
        <v>1</v>
      </c>
      <c r="F5" s="18">
        <v>1</v>
      </c>
      <c r="G5" s="11" t="s">
        <v>10</v>
      </c>
      <c r="H5" s="11"/>
      <c r="I5" s="11"/>
      <c r="J5" s="11"/>
    </row>
    <row r="6" spans="1:10" s="12" customFormat="1" ht="20.25" customHeight="1">
      <c r="A6" s="13">
        <v>2</v>
      </c>
      <c r="B6" s="14" t="s">
        <v>11</v>
      </c>
      <c r="C6" s="15">
        <v>12540</v>
      </c>
      <c r="D6" s="16"/>
      <c r="E6" s="17">
        <f t="shared" si="0"/>
        <v>1</v>
      </c>
      <c r="F6" s="18">
        <v>1</v>
      </c>
      <c r="G6" s="11" t="s">
        <v>10</v>
      </c>
      <c r="H6" s="11"/>
      <c r="I6" s="11"/>
      <c r="J6" s="11"/>
    </row>
    <row r="7" spans="1:10" s="12" customFormat="1" ht="20.25" customHeight="1">
      <c r="A7" s="13">
        <v>3</v>
      </c>
      <c r="B7" s="14" t="s">
        <v>12</v>
      </c>
      <c r="C7" s="15">
        <v>2722</v>
      </c>
      <c r="D7" s="16"/>
      <c r="E7" s="17">
        <f>COUNTIF(C7,"&gt;=0")</f>
        <v>1</v>
      </c>
      <c r="F7" s="18">
        <v>1</v>
      </c>
      <c r="G7" s="11" t="s">
        <v>13</v>
      </c>
      <c r="H7" s="11"/>
      <c r="I7" s="11"/>
      <c r="J7" s="11"/>
    </row>
    <row r="8" spans="1:10" s="12" customFormat="1" ht="20.25" customHeight="1">
      <c r="A8" s="13">
        <v>4</v>
      </c>
      <c r="B8" s="19" t="s">
        <v>14</v>
      </c>
      <c r="C8" s="20">
        <v>1822011</v>
      </c>
      <c r="D8" s="16"/>
      <c r="E8" s="17">
        <f aca="true" t="shared" si="1" ref="E8:E9">COUNTIF(C8,"&gt;0")</f>
        <v>1</v>
      </c>
      <c r="F8" s="18">
        <v>1</v>
      </c>
      <c r="G8" s="11" t="s">
        <v>10</v>
      </c>
      <c r="H8" s="11"/>
      <c r="I8" s="11"/>
      <c r="J8" s="11"/>
    </row>
    <row r="9" spans="1:10" s="12" customFormat="1" ht="20.25" customHeight="1">
      <c r="A9" s="13">
        <v>5</v>
      </c>
      <c r="B9" s="19" t="s">
        <v>15</v>
      </c>
      <c r="C9" s="20">
        <v>1354189</v>
      </c>
      <c r="D9" s="16"/>
      <c r="E9" s="17">
        <f t="shared" si="1"/>
        <v>1</v>
      </c>
      <c r="F9" s="18">
        <v>1</v>
      </c>
      <c r="G9" s="11" t="s">
        <v>10</v>
      </c>
      <c r="H9" s="11"/>
      <c r="I9" s="11"/>
      <c r="J9" s="11"/>
    </row>
    <row r="10" spans="1:10" s="12" customFormat="1" ht="20.25" customHeight="1">
      <c r="A10" s="13">
        <v>6</v>
      </c>
      <c r="B10" s="21" t="s">
        <v>16</v>
      </c>
      <c r="C10" s="15">
        <v>66</v>
      </c>
      <c r="D10" s="16"/>
      <c r="E10" s="17">
        <f aca="true" t="shared" si="2" ref="E10:E13">COUNTIF(C10,"&gt;=0")</f>
        <v>1</v>
      </c>
      <c r="F10" s="18">
        <v>1</v>
      </c>
      <c r="G10" s="11" t="s">
        <v>17</v>
      </c>
      <c r="H10" s="11"/>
      <c r="I10" s="11"/>
      <c r="J10" s="11"/>
    </row>
    <row r="11" spans="1:10" s="12" customFormat="1" ht="20.25" customHeight="1">
      <c r="A11" s="13">
        <v>7</v>
      </c>
      <c r="B11" s="21" t="s">
        <v>18</v>
      </c>
      <c r="C11" s="15">
        <v>62</v>
      </c>
      <c r="D11" s="16"/>
      <c r="E11" s="17">
        <f t="shared" si="2"/>
        <v>1</v>
      </c>
      <c r="F11" s="18">
        <v>1</v>
      </c>
      <c r="G11" s="11" t="s">
        <v>17</v>
      </c>
      <c r="H11" s="11"/>
      <c r="I11" s="11"/>
      <c r="J11" s="11"/>
    </row>
    <row r="12" spans="1:10" s="12" customFormat="1" ht="20.25" customHeight="1">
      <c r="A12" s="13">
        <v>8</v>
      </c>
      <c r="B12" s="21" t="s">
        <v>19</v>
      </c>
      <c r="C12" s="15">
        <v>4</v>
      </c>
      <c r="D12" s="16"/>
      <c r="E12" s="17">
        <f t="shared" si="2"/>
        <v>1</v>
      </c>
      <c r="F12" s="18">
        <v>1</v>
      </c>
      <c r="G12" s="11" t="s">
        <v>17</v>
      </c>
      <c r="H12" s="22"/>
      <c r="I12" s="22"/>
      <c r="J12" s="22"/>
    </row>
    <row r="13" spans="1:10" s="12" customFormat="1" ht="20.25" customHeight="1">
      <c r="A13" s="13">
        <v>9</v>
      </c>
      <c r="B13" s="21" t="s">
        <v>20</v>
      </c>
      <c r="C13" s="15">
        <v>0</v>
      </c>
      <c r="D13" s="16"/>
      <c r="E13" s="17">
        <f t="shared" si="2"/>
        <v>1</v>
      </c>
      <c r="F13" s="18">
        <v>1</v>
      </c>
      <c r="G13" s="11" t="s">
        <v>17</v>
      </c>
      <c r="H13" s="22"/>
      <c r="I13" s="22"/>
      <c r="J13" s="22"/>
    </row>
    <row r="14" spans="1:10" s="12" customFormat="1" ht="20.25" customHeight="1">
      <c r="A14" s="13">
        <v>10</v>
      </c>
      <c r="B14" s="21" t="s">
        <v>21</v>
      </c>
      <c r="C14" s="15">
        <v>327</v>
      </c>
      <c r="D14" s="16"/>
      <c r="E14" s="17">
        <f>COUNTIF(C14,"&gt;0")</f>
        <v>1</v>
      </c>
      <c r="F14" s="18">
        <v>1</v>
      </c>
      <c r="G14" s="11" t="s">
        <v>10</v>
      </c>
      <c r="H14" s="23"/>
      <c r="I14" s="22"/>
      <c r="J14" s="22"/>
    </row>
    <row r="15" spans="1:10" s="12" customFormat="1" ht="20.25" customHeight="1">
      <c r="A15" s="13">
        <v>11</v>
      </c>
      <c r="B15" s="21" t="s">
        <v>22</v>
      </c>
      <c r="C15" s="15">
        <v>2</v>
      </c>
      <c r="D15" s="16"/>
      <c r="E15" s="17">
        <f aca="true" t="shared" si="3" ref="E15:E16">COUNTIF(C15,"&gt;=0")</f>
        <v>1</v>
      </c>
      <c r="F15" s="18">
        <v>1</v>
      </c>
      <c r="G15" s="11" t="s">
        <v>17</v>
      </c>
      <c r="H15" s="22"/>
      <c r="I15" s="22"/>
      <c r="J15" s="22"/>
    </row>
    <row r="16" spans="1:10" s="12" customFormat="1" ht="20.25" customHeight="1">
      <c r="A16" s="13">
        <v>12</v>
      </c>
      <c r="B16" s="21" t="s">
        <v>23</v>
      </c>
      <c r="C16" s="15">
        <v>1</v>
      </c>
      <c r="D16" s="16"/>
      <c r="E16" s="17">
        <f t="shared" si="3"/>
        <v>1</v>
      </c>
      <c r="F16" s="18">
        <v>1</v>
      </c>
      <c r="G16" s="11" t="s">
        <v>17</v>
      </c>
      <c r="H16" s="22"/>
      <c r="I16" s="22"/>
      <c r="J16" s="22"/>
    </row>
    <row r="17" spans="1:10" s="12" customFormat="1" ht="20.25" customHeight="1">
      <c r="A17" s="13">
        <v>13</v>
      </c>
      <c r="B17" s="21" t="s">
        <v>24</v>
      </c>
      <c r="C17" s="20">
        <v>2.3</v>
      </c>
      <c r="D17" s="16"/>
      <c r="E17" s="17">
        <f aca="true" t="shared" si="4" ref="E17:E19">COUNTIF(C17,"&gt;0")</f>
        <v>1</v>
      </c>
      <c r="F17" s="18">
        <v>1</v>
      </c>
      <c r="G17" s="11" t="s">
        <v>10</v>
      </c>
      <c r="H17" s="22"/>
      <c r="I17" s="22"/>
      <c r="J17" s="22"/>
    </row>
    <row r="18" spans="1:10" s="12" customFormat="1" ht="20.25" customHeight="1">
      <c r="A18" s="13">
        <v>14</v>
      </c>
      <c r="B18" s="21" t="s">
        <v>25</v>
      </c>
      <c r="C18" s="20">
        <v>36847.73</v>
      </c>
      <c r="D18" s="16"/>
      <c r="E18" s="17">
        <f t="shared" si="4"/>
        <v>1</v>
      </c>
      <c r="F18" s="18">
        <v>1</v>
      </c>
      <c r="G18" s="11" t="s">
        <v>10</v>
      </c>
      <c r="H18" s="22"/>
      <c r="I18" s="22"/>
      <c r="J18" s="22"/>
    </row>
    <row r="19" spans="1:10" s="12" customFormat="1" ht="20.25" customHeight="1">
      <c r="A19" s="13">
        <v>15</v>
      </c>
      <c r="B19" s="14" t="s">
        <v>26</v>
      </c>
      <c r="C19" s="15">
        <v>7</v>
      </c>
      <c r="D19" s="16"/>
      <c r="E19" s="17">
        <f t="shared" si="4"/>
        <v>1</v>
      </c>
      <c r="F19" s="18">
        <v>1</v>
      </c>
      <c r="G19" s="11" t="s">
        <v>10</v>
      </c>
      <c r="H19" s="11"/>
      <c r="I19" s="11"/>
      <c r="J19" s="11"/>
    </row>
    <row r="20" spans="1:10" s="12" customFormat="1" ht="20.25" customHeight="1">
      <c r="A20" s="13">
        <v>16</v>
      </c>
      <c r="B20" s="14" t="s">
        <v>27</v>
      </c>
      <c r="C20" s="15">
        <v>1</v>
      </c>
      <c r="D20" s="16"/>
      <c r="E20" s="17">
        <f aca="true" t="shared" si="5" ref="E20:E25">COUNTIF(C20,"&gt;=0")</f>
        <v>1</v>
      </c>
      <c r="F20" s="18">
        <v>1</v>
      </c>
      <c r="G20" s="11" t="s">
        <v>17</v>
      </c>
      <c r="H20" s="11"/>
      <c r="I20" s="11"/>
      <c r="J20" s="11"/>
    </row>
    <row r="21" spans="1:10" s="12" customFormat="1" ht="20.25" customHeight="1">
      <c r="A21" s="13">
        <v>17</v>
      </c>
      <c r="B21" s="21" t="s">
        <v>28</v>
      </c>
      <c r="C21" s="15">
        <v>1</v>
      </c>
      <c r="D21" s="16"/>
      <c r="E21" s="17">
        <f t="shared" si="5"/>
        <v>1</v>
      </c>
      <c r="F21" s="18">
        <v>1</v>
      </c>
      <c r="G21" s="11" t="s">
        <v>17</v>
      </c>
      <c r="H21" s="11"/>
      <c r="I21" s="11"/>
      <c r="J21" s="11"/>
    </row>
    <row r="22" spans="1:10" s="12" customFormat="1" ht="20.25" customHeight="1">
      <c r="A22" s="13">
        <v>18</v>
      </c>
      <c r="B22" s="21" t="s">
        <v>29</v>
      </c>
      <c r="C22" s="15">
        <v>0</v>
      </c>
      <c r="D22" s="16"/>
      <c r="E22" s="17">
        <f t="shared" si="5"/>
        <v>1</v>
      </c>
      <c r="F22" s="18">
        <v>1</v>
      </c>
      <c r="G22" s="11" t="s">
        <v>17</v>
      </c>
      <c r="H22" s="11"/>
      <c r="I22" s="11"/>
      <c r="J22" s="11"/>
    </row>
    <row r="23" spans="1:10" s="12" customFormat="1" ht="20.25" customHeight="1">
      <c r="A23" s="13">
        <v>19</v>
      </c>
      <c r="B23" s="21" t="s">
        <v>30</v>
      </c>
      <c r="C23" s="15">
        <v>0</v>
      </c>
      <c r="D23" s="16"/>
      <c r="E23" s="17">
        <f t="shared" si="5"/>
        <v>1</v>
      </c>
      <c r="F23" s="18">
        <v>1</v>
      </c>
      <c r="G23" s="11" t="s">
        <v>17</v>
      </c>
      <c r="H23" s="11"/>
      <c r="I23" s="11"/>
      <c r="J23" s="11"/>
    </row>
    <row r="24" spans="1:10" s="12" customFormat="1" ht="20.25" customHeight="1">
      <c r="A24" s="13">
        <v>20</v>
      </c>
      <c r="B24" s="21" t="s">
        <v>31</v>
      </c>
      <c r="C24" s="15">
        <v>0</v>
      </c>
      <c r="D24" s="16"/>
      <c r="E24" s="17">
        <f t="shared" si="5"/>
        <v>1</v>
      </c>
      <c r="F24" s="18">
        <v>1</v>
      </c>
      <c r="G24" s="11" t="s">
        <v>17</v>
      </c>
      <c r="H24" s="11"/>
      <c r="I24" s="11"/>
      <c r="J24" s="11"/>
    </row>
    <row r="25" spans="1:10" s="12" customFormat="1" ht="20.25" customHeight="1">
      <c r="A25" s="13">
        <v>21</v>
      </c>
      <c r="B25" s="21" t="s">
        <v>32</v>
      </c>
      <c r="C25" s="15">
        <v>0</v>
      </c>
      <c r="D25" s="16"/>
      <c r="E25" s="17">
        <f t="shared" si="5"/>
        <v>1</v>
      </c>
      <c r="F25" s="18">
        <v>1</v>
      </c>
      <c r="G25" s="11" t="s">
        <v>17</v>
      </c>
      <c r="H25" s="11"/>
      <c r="I25" s="11"/>
      <c r="J25" s="11"/>
    </row>
    <row r="26" spans="1:10" s="12" customFormat="1" ht="20.25" customHeight="1">
      <c r="A26" s="13">
        <v>22</v>
      </c>
      <c r="B26" s="21" t="s">
        <v>33</v>
      </c>
      <c r="C26" s="15">
        <v>631</v>
      </c>
      <c r="D26" s="16"/>
      <c r="E26" s="17">
        <f aca="true" t="shared" si="6" ref="E26:E30">COUNTIF(C26,"&gt;0")</f>
        <v>1</v>
      </c>
      <c r="F26" s="18">
        <v>1</v>
      </c>
      <c r="G26" s="11" t="s">
        <v>10</v>
      </c>
      <c r="H26" s="11"/>
      <c r="I26" s="11"/>
      <c r="J26" s="11"/>
    </row>
    <row r="27" spans="1:10" s="12" customFormat="1" ht="20.25" customHeight="1">
      <c r="A27" s="13">
        <v>23</v>
      </c>
      <c r="B27" s="21" t="s">
        <v>34</v>
      </c>
      <c r="C27" s="15">
        <v>97</v>
      </c>
      <c r="D27" s="16"/>
      <c r="E27" s="17">
        <f t="shared" si="6"/>
        <v>1</v>
      </c>
      <c r="F27" s="18">
        <v>1</v>
      </c>
      <c r="G27" s="11" t="s">
        <v>10</v>
      </c>
      <c r="H27" s="11"/>
      <c r="I27" s="11"/>
      <c r="J27" s="11"/>
    </row>
    <row r="28" spans="1:10" s="12" customFormat="1" ht="20.25" customHeight="1">
      <c r="A28" s="13">
        <v>24</v>
      </c>
      <c r="B28" s="21" t="s">
        <v>35</v>
      </c>
      <c r="C28" s="15">
        <v>513</v>
      </c>
      <c r="D28" s="16"/>
      <c r="E28" s="17">
        <f t="shared" si="6"/>
        <v>1</v>
      </c>
      <c r="F28" s="18">
        <v>1</v>
      </c>
      <c r="G28" s="11" t="s">
        <v>10</v>
      </c>
      <c r="H28" s="11"/>
      <c r="I28" s="11"/>
      <c r="J28" s="11"/>
    </row>
    <row r="29" spans="1:10" s="12" customFormat="1" ht="20.25" customHeight="1">
      <c r="A29" s="13">
        <v>25</v>
      </c>
      <c r="B29" s="21" t="s">
        <v>36</v>
      </c>
      <c r="C29" s="15">
        <v>2667</v>
      </c>
      <c r="D29" s="16"/>
      <c r="E29" s="17">
        <f t="shared" si="6"/>
        <v>1</v>
      </c>
      <c r="F29" s="18">
        <v>1</v>
      </c>
      <c r="G29" s="11" t="s">
        <v>10</v>
      </c>
      <c r="H29" s="11"/>
      <c r="I29" s="11"/>
      <c r="J29" s="11"/>
    </row>
    <row r="30" spans="1:10" s="12" customFormat="1" ht="20.25" customHeight="1">
      <c r="A30" s="13">
        <v>26</v>
      </c>
      <c r="B30" s="21" t="s">
        <v>37</v>
      </c>
      <c r="C30" s="20">
        <v>100</v>
      </c>
      <c r="D30" s="16"/>
      <c r="E30" s="17">
        <f t="shared" si="6"/>
        <v>1</v>
      </c>
      <c r="F30" s="18">
        <v>1</v>
      </c>
      <c r="G30" s="11" t="s">
        <v>10</v>
      </c>
      <c r="H30" s="11"/>
      <c r="I30" s="11"/>
      <c r="J30" s="11"/>
    </row>
    <row r="31" spans="1:10" s="12" customFormat="1" ht="20.25" customHeight="1">
      <c r="A31" s="13">
        <v>27</v>
      </c>
      <c r="B31" s="21" t="s">
        <v>38</v>
      </c>
      <c r="C31" s="20">
        <v>10</v>
      </c>
      <c r="D31" s="16"/>
      <c r="E31" s="17">
        <f aca="true" t="shared" si="7" ref="E31:E34">COUNTIF(C31,"&gt;=0")</f>
        <v>1</v>
      </c>
      <c r="F31" s="18">
        <v>1</v>
      </c>
      <c r="G31" s="11" t="s">
        <v>17</v>
      </c>
      <c r="H31" s="11"/>
      <c r="I31" s="11"/>
      <c r="J31" s="11"/>
    </row>
    <row r="32" spans="1:10" s="12" customFormat="1" ht="20.25" customHeight="1">
      <c r="A32" s="13">
        <v>28</v>
      </c>
      <c r="B32" s="21" t="s">
        <v>39</v>
      </c>
      <c r="C32" s="20">
        <v>0</v>
      </c>
      <c r="D32" s="16"/>
      <c r="E32" s="17">
        <f t="shared" si="7"/>
        <v>1</v>
      </c>
      <c r="F32" s="18">
        <v>1</v>
      </c>
      <c r="G32" s="11" t="s">
        <v>17</v>
      </c>
      <c r="H32" s="11"/>
      <c r="I32" s="11"/>
      <c r="J32" s="11"/>
    </row>
    <row r="33" spans="1:10" s="12" customFormat="1" ht="20.25" customHeight="1">
      <c r="A33" s="13">
        <v>29</v>
      </c>
      <c r="B33" s="21" t="s">
        <v>40</v>
      </c>
      <c r="C33" s="20">
        <v>200</v>
      </c>
      <c r="D33" s="16"/>
      <c r="E33" s="17">
        <f t="shared" si="7"/>
        <v>1</v>
      </c>
      <c r="F33" s="18">
        <v>1</v>
      </c>
      <c r="G33" s="11" t="s">
        <v>17</v>
      </c>
      <c r="H33" s="11"/>
      <c r="I33" s="11"/>
      <c r="J33" s="11"/>
    </row>
    <row r="34" spans="1:10" s="12" customFormat="1" ht="20.25" customHeight="1">
      <c r="A34" s="13">
        <v>30</v>
      </c>
      <c r="B34" s="21" t="s">
        <v>41</v>
      </c>
      <c r="C34" s="20">
        <v>0</v>
      </c>
      <c r="D34" s="16"/>
      <c r="E34" s="17">
        <f t="shared" si="7"/>
        <v>1</v>
      </c>
      <c r="F34" s="18">
        <v>1</v>
      </c>
      <c r="G34" s="11" t="s">
        <v>17</v>
      </c>
      <c r="H34" s="11"/>
      <c r="I34" s="11"/>
      <c r="J34" s="11"/>
    </row>
    <row r="35" spans="1:10" s="28" customFormat="1" ht="15.75" customHeight="1" hidden="1">
      <c r="A35" s="24"/>
      <c r="B35" s="25" t="s">
        <v>42</v>
      </c>
      <c r="C35" s="26">
        <v>0</v>
      </c>
      <c r="D35" s="26"/>
      <c r="E35" s="26">
        <f>SUM(E5:E34)</f>
        <v>30</v>
      </c>
      <c r="F35" s="26">
        <f>SUM(F5:F34)</f>
        <v>30</v>
      </c>
      <c r="G35" s="27"/>
      <c r="H35" s="27"/>
      <c r="I35" s="27"/>
      <c r="J35" s="27"/>
    </row>
    <row r="36" spans="1:10" ht="15" customHeight="1">
      <c r="A36" s="7"/>
      <c r="B36" s="7"/>
      <c r="C36" s="29"/>
      <c r="D36" s="29"/>
      <c r="E36" s="29"/>
      <c r="F36" s="30"/>
      <c r="G36" s="7"/>
      <c r="H36" s="7"/>
      <c r="I36" s="7"/>
      <c r="J36" s="7"/>
    </row>
    <row r="37" spans="1:10" ht="15" customHeight="1">
      <c r="A37" s="7"/>
      <c r="B37" s="7"/>
      <c r="C37" s="29"/>
      <c r="D37" s="29"/>
      <c r="E37" s="29"/>
      <c r="F37" s="30"/>
      <c r="G37" s="7"/>
      <c r="H37" s="7"/>
      <c r="I37" s="7"/>
      <c r="J37" s="7"/>
    </row>
    <row r="38" spans="1:10" ht="15" customHeight="1">
      <c r="A38" s="7"/>
      <c r="B38" s="7"/>
      <c r="C38" s="29"/>
      <c r="D38" s="29"/>
      <c r="E38" s="29"/>
      <c r="F38" s="30"/>
      <c r="G38" s="7"/>
      <c r="H38" s="7"/>
      <c r="I38" s="7"/>
      <c r="J38" s="7"/>
    </row>
    <row r="39" spans="1:10" ht="12.75" customHeight="1">
      <c r="A39" s="7"/>
      <c r="B39" s="7"/>
      <c r="C39" s="29"/>
      <c r="D39" s="29"/>
      <c r="E39" s="29"/>
      <c r="F39" s="31"/>
      <c r="G39" s="7"/>
      <c r="H39" s="7"/>
      <c r="I39" s="7"/>
      <c r="J39" s="7"/>
    </row>
    <row r="40" spans="1:10" ht="12.75" customHeight="1">
      <c r="A40" s="7"/>
      <c r="B40" s="7"/>
      <c r="C40" s="29"/>
      <c r="D40" s="29"/>
      <c r="E40" s="29"/>
      <c r="F40" s="31"/>
      <c r="G40" s="7"/>
      <c r="H40" s="7"/>
      <c r="I40" s="7"/>
      <c r="J40" s="7"/>
    </row>
    <row r="41" spans="1:10" ht="15.75" customHeight="1">
      <c r="A41" s="7"/>
      <c r="B41" s="7"/>
      <c r="C41" s="29"/>
      <c r="D41" s="29"/>
      <c r="E41" s="29"/>
      <c r="F41" s="31"/>
      <c r="G41" s="7"/>
      <c r="H41" s="7"/>
      <c r="I41" s="7"/>
      <c r="J41" s="7"/>
    </row>
    <row r="42" spans="1:10" ht="15.75" customHeight="1">
      <c r="A42" s="7"/>
      <c r="B42" s="7"/>
      <c r="C42" s="29"/>
      <c r="D42" s="29"/>
      <c r="E42" s="29"/>
      <c r="F42" s="31"/>
      <c r="G42" s="7"/>
      <c r="H42" s="7"/>
      <c r="I42" s="7"/>
      <c r="J42" s="7"/>
    </row>
    <row r="43" spans="1:10" ht="15.75" customHeight="1">
      <c r="A43" s="7"/>
      <c r="B43" s="7"/>
      <c r="C43" s="29"/>
      <c r="D43" s="29"/>
      <c r="E43" s="29"/>
      <c r="F43" s="29"/>
      <c r="G43" s="7"/>
      <c r="H43" s="7"/>
      <c r="I43" s="7"/>
      <c r="J43" s="7"/>
    </row>
    <row r="44" spans="1:10" ht="15.75" customHeight="1">
      <c r="A44" s="7"/>
      <c r="B44" s="7"/>
      <c r="C44" s="29"/>
      <c r="D44" s="29"/>
      <c r="E44" s="29"/>
      <c r="F44" s="29"/>
      <c r="G44" s="7"/>
      <c r="H44" s="7"/>
      <c r="I44" s="7"/>
      <c r="J44" s="7"/>
    </row>
    <row r="45" spans="1:10" ht="15.75" customHeight="1">
      <c r="A45" s="7"/>
      <c r="B45" s="7"/>
      <c r="C45" s="29"/>
      <c r="D45" s="29"/>
      <c r="E45" s="29"/>
      <c r="F45" s="29"/>
      <c r="G45" s="7"/>
      <c r="H45" s="7"/>
      <c r="I45" s="7"/>
      <c r="J45" s="7"/>
    </row>
    <row r="46" spans="1:10" ht="15.75" customHeight="1">
      <c r="A46" s="7"/>
      <c r="B46" s="7"/>
      <c r="C46" s="29"/>
      <c r="D46" s="29"/>
      <c r="E46" s="29"/>
      <c r="F46" s="29"/>
      <c r="G46" s="7"/>
      <c r="H46" s="7"/>
      <c r="I46" s="7"/>
      <c r="J46" s="7"/>
    </row>
    <row r="47" spans="1:10" ht="15.75" customHeight="1">
      <c r="A47" s="7"/>
      <c r="B47" s="7"/>
      <c r="C47" s="29"/>
      <c r="D47" s="29"/>
      <c r="E47" s="29"/>
      <c r="F47" s="29"/>
      <c r="G47" s="7"/>
      <c r="H47" s="7"/>
      <c r="I47" s="7"/>
      <c r="J47" s="7"/>
    </row>
    <row r="48" spans="1:10" ht="15.75" customHeight="1">
      <c r="A48" s="7"/>
      <c r="B48" s="7"/>
      <c r="C48" s="29"/>
      <c r="D48" s="29"/>
      <c r="E48" s="29"/>
      <c r="F48" s="29"/>
      <c r="G48" s="7"/>
      <c r="H48" s="7"/>
      <c r="I48" s="7"/>
      <c r="J48" s="7"/>
    </row>
    <row r="49" spans="1:10" ht="15.75" customHeight="1">
      <c r="A49" s="7"/>
      <c r="B49" s="7"/>
      <c r="C49" s="29"/>
      <c r="D49" s="29"/>
      <c r="E49" s="29"/>
      <c r="F49" s="29"/>
      <c r="G49" s="7"/>
      <c r="H49" s="7"/>
      <c r="I49" s="7"/>
      <c r="J49" s="7"/>
    </row>
    <row r="50" spans="1:10" ht="15.75" customHeight="1">
      <c r="A50" s="7"/>
      <c r="B50" s="7"/>
      <c r="C50" s="29"/>
      <c r="D50" s="29"/>
      <c r="E50" s="29"/>
      <c r="F50" s="29"/>
      <c r="G50" s="7"/>
      <c r="H50" s="7"/>
      <c r="I50" s="7"/>
      <c r="J50" s="7"/>
    </row>
    <row r="51" spans="1:10" ht="15.75" customHeight="1">
      <c r="A51" s="7"/>
      <c r="B51" s="7"/>
      <c r="C51" s="29"/>
      <c r="D51" s="29"/>
      <c r="E51" s="29"/>
      <c r="F51" s="29"/>
      <c r="G51" s="7"/>
      <c r="H51" s="7"/>
      <c r="I51" s="7"/>
      <c r="J51" s="7"/>
    </row>
  </sheetData>
  <sheetProtection password="F786" sheet="1" formatRows="0"/>
  <mergeCells count="3">
    <mergeCell ref="A1:E1"/>
    <mergeCell ref="A2:D2"/>
    <mergeCell ref="A3:D3"/>
  </mergeCells>
  <dataValidations count="3">
    <dataValidation type="whole" operator="greaterThanOrEqual" allowBlank="1" showErrorMessage="1" errorTitle="Conteúdo Inválido" error="Digite apenas números inteiros ou deixe em branco." sqref="C5:C7 C10:C16 C19:C29">
      <formula1>0</formula1>
    </dataValidation>
    <dataValidation type="decimal" operator="greaterThanOrEqual" allowBlank="1" showErrorMessage="1" errorTitle="Conteúdo Inválido" error="Digite apenas números ou deixe em branco." sqref="C8:C9 C17:C18 C30:C34">
      <formula1>0</formula1>
    </dataValidation>
    <dataValidation operator="greaterThanOrEqual" allowBlank="1" showErrorMessage="1" sqref="D5:D34">
      <formula1>0</formula1>
    </dataValidation>
  </dataValidations>
  <printOptions/>
  <pageMargins left="0.5118055555555555" right="0.5118055555555555" top="0.7875" bottom="0.7875"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codeName="Plan2">
    <tabColor indexed="31"/>
  </sheetPr>
  <dimension ref="A1:M43"/>
  <sheetViews>
    <sheetView zoomScale="70" zoomScaleNormal="70" workbookViewId="0" topLeftCell="A10">
      <selection activeCell="H19" sqref="H19"/>
    </sheetView>
  </sheetViews>
  <sheetFormatPr defaultColWidth="13.7109375" defaultRowHeight="15.75" customHeight="1"/>
  <cols>
    <col min="1" max="1" width="14.421875" style="32" customWidth="1"/>
    <col min="2" max="2" width="93.140625" style="32" customWidth="1"/>
    <col min="3" max="7" width="20.140625" style="32" customWidth="1"/>
    <col min="8" max="8" width="18.140625" style="32" customWidth="1"/>
    <col min="9" max="9" width="47.28125" style="32" customWidth="1"/>
    <col min="10" max="10" width="7.8515625" style="32" hidden="1" customWidth="1"/>
    <col min="11" max="11" width="9.28125" style="32" hidden="1" customWidth="1"/>
    <col min="12" max="13" width="3.00390625" style="32" hidden="1" customWidth="1"/>
    <col min="14" max="16384" width="14.421875" style="32" customWidth="1"/>
  </cols>
  <sheetData>
    <row r="1" spans="1:9" s="1" customFormat="1" ht="33" customHeight="1" hidden="1">
      <c r="A1" s="33" t="s">
        <v>0</v>
      </c>
      <c r="B1" s="33"/>
      <c r="C1" s="33"/>
      <c r="D1" s="33"/>
      <c r="E1" s="33"/>
      <c r="F1" s="33"/>
      <c r="G1" s="33"/>
      <c r="H1" s="33"/>
      <c r="I1" s="33"/>
    </row>
    <row r="2" spans="1:9" s="1" customFormat="1" ht="65.25" customHeight="1">
      <c r="A2" s="4" t="s">
        <v>43</v>
      </c>
      <c r="B2" s="4"/>
      <c r="C2" s="4"/>
      <c r="D2" s="4"/>
      <c r="E2" s="4"/>
      <c r="F2" s="4"/>
      <c r="G2" s="4"/>
      <c r="H2" s="4"/>
      <c r="I2" s="4"/>
    </row>
    <row r="3" spans="1:13" s="37" customFormat="1" ht="28.5" customHeight="1">
      <c r="A3" s="34" t="s">
        <v>44</v>
      </c>
      <c r="B3" s="34"/>
      <c r="C3" s="34"/>
      <c r="D3" s="34"/>
      <c r="E3" s="34"/>
      <c r="F3" s="34"/>
      <c r="G3" s="34"/>
      <c r="H3" s="34"/>
      <c r="I3" s="34"/>
      <c r="J3" s="35"/>
      <c r="K3" s="35"/>
      <c r="L3" s="36"/>
      <c r="M3" s="36"/>
    </row>
    <row r="4" spans="1:13" s="37" customFormat="1" ht="28.5" customHeight="1">
      <c r="A4" s="8" t="s">
        <v>3</v>
      </c>
      <c r="B4" s="8" t="s">
        <v>4</v>
      </c>
      <c r="C4" s="8" t="s">
        <v>45</v>
      </c>
      <c r="D4" s="8"/>
      <c r="E4" s="8"/>
      <c r="F4" s="8"/>
      <c r="G4" s="8"/>
      <c r="H4" s="8"/>
      <c r="I4" s="8" t="s">
        <v>6</v>
      </c>
      <c r="J4" s="38" t="s">
        <v>7</v>
      </c>
      <c r="K4" s="39" t="s">
        <v>8</v>
      </c>
      <c r="L4" s="36"/>
      <c r="M4" s="36"/>
    </row>
    <row r="5" spans="1:13" s="37" customFormat="1" ht="28.5" customHeight="1">
      <c r="A5" s="13">
        <v>31</v>
      </c>
      <c r="B5" s="40" t="s">
        <v>46</v>
      </c>
      <c r="C5" s="41">
        <v>2</v>
      </c>
      <c r="D5" s="41"/>
      <c r="E5" s="41"/>
      <c r="F5" s="41"/>
      <c r="G5" s="41"/>
      <c r="H5" s="41"/>
      <c r="I5" s="42"/>
      <c r="J5" s="43">
        <f aca="true" t="shared" si="0" ref="J5:J7">COUNTIF(C5,"&gt;=0")</f>
        <v>1</v>
      </c>
      <c r="K5" s="39">
        <v>1</v>
      </c>
      <c r="L5" s="44" t="s">
        <v>13</v>
      </c>
      <c r="M5" s="44"/>
    </row>
    <row r="6" spans="1:13" s="37" customFormat="1" ht="28.5" customHeight="1">
      <c r="A6" s="13">
        <v>32</v>
      </c>
      <c r="B6" s="40" t="s">
        <v>47</v>
      </c>
      <c r="C6" s="41">
        <v>2</v>
      </c>
      <c r="D6" s="41"/>
      <c r="E6" s="41"/>
      <c r="F6" s="41"/>
      <c r="G6" s="41"/>
      <c r="H6" s="41"/>
      <c r="I6" s="42"/>
      <c r="J6" s="43">
        <f t="shared" si="0"/>
        <v>1</v>
      </c>
      <c r="K6" s="39">
        <v>1</v>
      </c>
      <c r="L6" s="44" t="s">
        <v>13</v>
      </c>
      <c r="M6" s="44"/>
    </row>
    <row r="7" spans="1:13" s="37" customFormat="1" ht="28.5" customHeight="1">
      <c r="A7" s="13">
        <v>33</v>
      </c>
      <c r="B7" s="40" t="s">
        <v>48</v>
      </c>
      <c r="C7" s="41">
        <v>3</v>
      </c>
      <c r="D7" s="41"/>
      <c r="E7" s="41"/>
      <c r="F7" s="41"/>
      <c r="G7" s="41"/>
      <c r="H7" s="41"/>
      <c r="I7" s="42"/>
      <c r="J7" s="43">
        <f t="shared" si="0"/>
        <v>1</v>
      </c>
      <c r="K7" s="39">
        <v>1</v>
      </c>
      <c r="L7" s="44" t="s">
        <v>13</v>
      </c>
      <c r="M7" s="44"/>
    </row>
    <row r="8" spans="1:13" s="37" customFormat="1" ht="28.5" customHeight="1">
      <c r="A8" s="13">
        <v>34</v>
      </c>
      <c r="B8" s="21" t="s">
        <v>49</v>
      </c>
      <c r="C8" s="45" t="s">
        <v>50</v>
      </c>
      <c r="D8" s="46"/>
      <c r="E8" s="46"/>
      <c r="F8" s="46"/>
      <c r="G8" s="46"/>
      <c r="H8" s="46"/>
      <c r="I8" s="42"/>
      <c r="J8" s="43">
        <f>IF(OR(C8="SIM OU NÃO?",C8=""),0,1)</f>
        <v>1</v>
      </c>
      <c r="K8" s="39">
        <v>1</v>
      </c>
      <c r="L8" s="44"/>
      <c r="M8" s="44"/>
    </row>
    <row r="9" spans="1:13" s="37" customFormat="1" ht="28.5" customHeight="1">
      <c r="A9" s="13">
        <v>35</v>
      </c>
      <c r="B9" s="21" t="s">
        <v>51</v>
      </c>
      <c r="C9" s="47"/>
      <c r="D9" s="47"/>
      <c r="E9" s="47"/>
      <c r="F9" s="47"/>
      <c r="G9" s="47"/>
      <c r="H9" s="47"/>
      <c r="I9" s="42"/>
      <c r="J9" s="43">
        <f aca="true" t="shared" si="1" ref="J9:J11">COUNTIF(C9,"&gt;=0")</f>
        <v>0</v>
      </c>
      <c r="K9" s="39">
        <v>1</v>
      </c>
      <c r="L9" s="44" t="s">
        <v>13</v>
      </c>
      <c r="M9" s="44"/>
    </row>
    <row r="10" spans="1:13" s="37" customFormat="1" ht="28.5" customHeight="1">
      <c r="A10" s="13">
        <v>36</v>
      </c>
      <c r="B10" s="21" t="s">
        <v>52</v>
      </c>
      <c r="C10" s="41">
        <v>0</v>
      </c>
      <c r="D10" s="41"/>
      <c r="E10" s="41"/>
      <c r="F10" s="41"/>
      <c r="G10" s="41"/>
      <c r="H10" s="41"/>
      <c r="I10" s="42"/>
      <c r="J10" s="43">
        <f t="shared" si="1"/>
        <v>1</v>
      </c>
      <c r="K10" s="39">
        <v>1</v>
      </c>
      <c r="L10" s="44" t="s">
        <v>13</v>
      </c>
      <c r="M10" s="44"/>
    </row>
    <row r="11" spans="1:13" s="37" customFormat="1" ht="28.5" customHeight="1">
      <c r="A11" s="13">
        <v>37</v>
      </c>
      <c r="B11" s="21" t="s">
        <v>53</v>
      </c>
      <c r="C11" s="41">
        <v>1</v>
      </c>
      <c r="D11" s="41"/>
      <c r="E11" s="41"/>
      <c r="F11" s="41"/>
      <c r="G11" s="41"/>
      <c r="H11" s="41"/>
      <c r="I11" s="42"/>
      <c r="J11" s="43">
        <f t="shared" si="1"/>
        <v>1</v>
      </c>
      <c r="K11" s="39">
        <v>1</v>
      </c>
      <c r="L11" s="44" t="s">
        <v>13</v>
      </c>
      <c r="M11" s="44"/>
    </row>
    <row r="12" spans="1:13" s="52" customFormat="1" ht="28.5" customHeight="1">
      <c r="A12" s="8" t="s">
        <v>54</v>
      </c>
      <c r="B12" s="8"/>
      <c r="C12" s="48" t="s">
        <v>55</v>
      </c>
      <c r="D12" s="48" t="s">
        <v>56</v>
      </c>
      <c r="E12" s="48" t="s">
        <v>57</v>
      </c>
      <c r="F12" s="48" t="s">
        <v>58</v>
      </c>
      <c r="G12" s="48" t="s">
        <v>59</v>
      </c>
      <c r="H12" s="48" t="s">
        <v>60</v>
      </c>
      <c r="I12" s="8" t="s">
        <v>6</v>
      </c>
      <c r="J12" s="49"/>
      <c r="K12" s="50"/>
      <c r="L12" s="51"/>
      <c r="M12" s="51"/>
    </row>
    <row r="13" spans="1:13" s="37" customFormat="1" ht="28.5" customHeight="1">
      <c r="A13" s="53">
        <v>38</v>
      </c>
      <c r="B13" s="21" t="s">
        <v>61</v>
      </c>
      <c r="C13" s="41">
        <v>0</v>
      </c>
      <c r="D13" s="41">
        <v>0</v>
      </c>
      <c r="E13" s="41">
        <v>0</v>
      </c>
      <c r="F13" s="41">
        <v>0</v>
      </c>
      <c r="G13" s="41">
        <v>0</v>
      </c>
      <c r="H13" s="41">
        <v>0</v>
      </c>
      <c r="I13" s="42"/>
      <c r="J13" s="43">
        <f aca="true" t="shared" si="2" ref="J13:J16">COUNTIF(C13:H13,"&gt;=0")</f>
        <v>6</v>
      </c>
      <c r="K13" s="39">
        <v>6</v>
      </c>
      <c r="L13" s="44" t="s">
        <v>13</v>
      </c>
      <c r="M13" s="44" t="s">
        <v>13</v>
      </c>
    </row>
    <row r="14" spans="1:13" s="37" customFormat="1" ht="28.5" customHeight="1">
      <c r="A14" s="13">
        <v>39</v>
      </c>
      <c r="B14" s="21" t="s">
        <v>62</v>
      </c>
      <c r="C14" s="41">
        <v>32</v>
      </c>
      <c r="D14" s="41">
        <v>21</v>
      </c>
      <c r="E14" s="41">
        <v>0</v>
      </c>
      <c r="F14" s="41">
        <v>0</v>
      </c>
      <c r="G14" s="41">
        <v>0</v>
      </c>
      <c r="H14" s="41">
        <v>0</v>
      </c>
      <c r="I14" s="42"/>
      <c r="J14" s="43">
        <f t="shared" si="2"/>
        <v>6</v>
      </c>
      <c r="K14" s="39">
        <v>6</v>
      </c>
      <c r="L14" s="44" t="s">
        <v>13</v>
      </c>
      <c r="M14" s="44" t="s">
        <v>13</v>
      </c>
    </row>
    <row r="15" spans="1:13" s="37" customFormat="1" ht="28.5" customHeight="1">
      <c r="A15" s="13">
        <v>40</v>
      </c>
      <c r="B15" s="54" t="s">
        <v>63</v>
      </c>
      <c r="C15" s="41">
        <v>5</v>
      </c>
      <c r="D15" s="41">
        <v>2</v>
      </c>
      <c r="E15" s="41">
        <v>0</v>
      </c>
      <c r="F15" s="41">
        <v>0</v>
      </c>
      <c r="G15" s="41">
        <v>0</v>
      </c>
      <c r="H15" s="41">
        <v>0</v>
      </c>
      <c r="I15" s="42"/>
      <c r="J15" s="43">
        <f t="shared" si="2"/>
        <v>6</v>
      </c>
      <c r="K15" s="39">
        <v>6</v>
      </c>
      <c r="L15" s="44" t="s">
        <v>13</v>
      </c>
      <c r="M15" s="44" t="s">
        <v>13</v>
      </c>
    </row>
    <row r="16" spans="1:13" s="37" customFormat="1" ht="28.5" customHeight="1">
      <c r="A16" s="13">
        <v>41</v>
      </c>
      <c r="B16" s="54" t="s">
        <v>64</v>
      </c>
      <c r="C16" s="41">
        <v>0</v>
      </c>
      <c r="D16" s="41">
        <v>0</v>
      </c>
      <c r="E16" s="41">
        <v>0</v>
      </c>
      <c r="F16" s="41">
        <v>0</v>
      </c>
      <c r="G16" s="41">
        <v>0</v>
      </c>
      <c r="H16" s="41">
        <v>0</v>
      </c>
      <c r="I16" s="42"/>
      <c r="J16" s="43">
        <f t="shared" si="2"/>
        <v>6</v>
      </c>
      <c r="K16" s="39">
        <v>6</v>
      </c>
      <c r="L16" s="44" t="s">
        <v>13</v>
      </c>
      <c r="M16" s="44" t="s">
        <v>13</v>
      </c>
    </row>
    <row r="17" spans="1:13" s="37" customFormat="1" ht="28.5" customHeight="1">
      <c r="A17" s="53">
        <v>42</v>
      </c>
      <c r="B17" s="40" t="s">
        <v>65</v>
      </c>
      <c r="C17" s="41"/>
      <c r="D17" s="41"/>
      <c r="E17" s="41"/>
      <c r="F17" s="41"/>
      <c r="G17" s="41"/>
      <c r="H17" s="41"/>
      <c r="I17" s="42"/>
      <c r="J17" s="43">
        <f>COUNTIF(C17,"&gt;=0")</f>
        <v>0</v>
      </c>
      <c r="K17" s="55">
        <v>1</v>
      </c>
      <c r="L17" s="44" t="s">
        <v>13</v>
      </c>
      <c r="M17" s="44" t="s">
        <v>13</v>
      </c>
    </row>
    <row r="18" spans="1:13" s="37" customFormat="1" ht="28.5" customHeight="1">
      <c r="A18" s="13">
        <v>43</v>
      </c>
      <c r="B18" s="40" t="s">
        <v>66</v>
      </c>
      <c r="C18" s="41">
        <v>3</v>
      </c>
      <c r="D18" s="41">
        <v>0</v>
      </c>
      <c r="E18" s="41">
        <v>3</v>
      </c>
      <c r="F18" s="41">
        <v>0</v>
      </c>
      <c r="G18" s="41">
        <v>0</v>
      </c>
      <c r="H18" s="41">
        <v>0</v>
      </c>
      <c r="I18" s="42"/>
      <c r="J18" s="43">
        <f aca="true" t="shared" si="3" ref="J18:J23">COUNTIF(C18:H18,"&gt;=0")</f>
        <v>6</v>
      </c>
      <c r="K18" s="39">
        <v>6</v>
      </c>
      <c r="L18" s="44" t="s">
        <v>13</v>
      </c>
      <c r="M18" s="44" t="s">
        <v>13</v>
      </c>
    </row>
    <row r="19" spans="1:13" s="37" customFormat="1" ht="28.5" customHeight="1">
      <c r="A19" s="13">
        <v>44</v>
      </c>
      <c r="B19" s="56" t="s">
        <v>67</v>
      </c>
      <c r="C19" s="41">
        <v>0</v>
      </c>
      <c r="D19" s="41">
        <v>0</v>
      </c>
      <c r="E19" s="41">
        <v>0</v>
      </c>
      <c r="F19" s="41">
        <v>0</v>
      </c>
      <c r="G19" s="41">
        <v>0</v>
      </c>
      <c r="H19" s="41">
        <v>0</v>
      </c>
      <c r="I19" s="42"/>
      <c r="J19" s="43">
        <f t="shared" si="3"/>
        <v>6</v>
      </c>
      <c r="K19" s="39">
        <v>6</v>
      </c>
      <c r="L19" s="44" t="s">
        <v>13</v>
      </c>
      <c r="M19" s="44" t="s">
        <v>13</v>
      </c>
    </row>
    <row r="20" spans="1:13" s="37" customFormat="1" ht="28.5" customHeight="1">
      <c r="A20" s="13">
        <v>45</v>
      </c>
      <c r="B20" s="56" t="s">
        <v>68</v>
      </c>
      <c r="C20" s="41">
        <v>0</v>
      </c>
      <c r="D20" s="41">
        <v>0</v>
      </c>
      <c r="E20" s="41">
        <v>0</v>
      </c>
      <c r="F20" s="41">
        <v>0</v>
      </c>
      <c r="G20" s="41">
        <v>0</v>
      </c>
      <c r="H20" s="41">
        <v>0</v>
      </c>
      <c r="I20" s="42"/>
      <c r="J20" s="43">
        <f t="shared" si="3"/>
        <v>6</v>
      </c>
      <c r="K20" s="39">
        <v>6</v>
      </c>
      <c r="L20" s="44" t="s">
        <v>13</v>
      </c>
      <c r="M20" s="44" t="s">
        <v>13</v>
      </c>
    </row>
    <row r="21" spans="1:13" s="37" customFormat="1" ht="28.5" customHeight="1">
      <c r="A21" s="53">
        <v>46</v>
      </c>
      <c r="B21" s="56" t="s">
        <v>69</v>
      </c>
      <c r="C21" s="41">
        <v>0</v>
      </c>
      <c r="D21" s="41">
        <v>0</v>
      </c>
      <c r="E21" s="41">
        <v>0</v>
      </c>
      <c r="F21" s="41">
        <v>0</v>
      </c>
      <c r="G21" s="41">
        <v>0</v>
      </c>
      <c r="H21" s="41">
        <v>0</v>
      </c>
      <c r="I21" s="42"/>
      <c r="J21" s="43">
        <f t="shared" si="3"/>
        <v>6</v>
      </c>
      <c r="K21" s="39">
        <v>6</v>
      </c>
      <c r="L21" s="44" t="s">
        <v>13</v>
      </c>
      <c r="M21" s="44" t="s">
        <v>13</v>
      </c>
    </row>
    <row r="22" spans="1:13" s="37" customFormat="1" ht="28.5" customHeight="1">
      <c r="A22" s="13">
        <v>47</v>
      </c>
      <c r="B22" s="56" t="s">
        <v>70</v>
      </c>
      <c r="C22" s="41">
        <v>1</v>
      </c>
      <c r="D22" s="41">
        <v>1</v>
      </c>
      <c r="E22" s="41">
        <v>0</v>
      </c>
      <c r="F22" s="41">
        <v>0</v>
      </c>
      <c r="G22" s="41">
        <v>0</v>
      </c>
      <c r="H22" s="41">
        <v>0</v>
      </c>
      <c r="I22" s="42"/>
      <c r="J22" s="43">
        <f t="shared" si="3"/>
        <v>6</v>
      </c>
      <c r="K22" s="39">
        <v>6</v>
      </c>
      <c r="L22" s="44" t="s">
        <v>13</v>
      </c>
      <c r="M22" s="44" t="s">
        <v>13</v>
      </c>
    </row>
    <row r="23" spans="1:13" s="37" customFormat="1" ht="27.75" customHeight="1">
      <c r="A23" s="13">
        <v>48</v>
      </c>
      <c r="B23" s="56" t="s">
        <v>71</v>
      </c>
      <c r="C23" s="41">
        <v>10</v>
      </c>
      <c r="D23" s="41">
        <v>10</v>
      </c>
      <c r="E23" s="41">
        <v>0</v>
      </c>
      <c r="F23" s="41">
        <v>0</v>
      </c>
      <c r="G23" s="41">
        <v>0</v>
      </c>
      <c r="H23" s="41">
        <v>0</v>
      </c>
      <c r="I23" s="42"/>
      <c r="J23" s="43">
        <f t="shared" si="3"/>
        <v>6</v>
      </c>
      <c r="K23" s="39">
        <v>6</v>
      </c>
      <c r="L23" s="44" t="s">
        <v>13</v>
      </c>
      <c r="M23" s="44" t="s">
        <v>13</v>
      </c>
    </row>
    <row r="24" spans="1:13" s="37" customFormat="1" ht="27.75" customHeight="1" hidden="1">
      <c r="A24" s="57"/>
      <c r="B24" s="58" t="s">
        <v>42</v>
      </c>
      <c r="C24" s="58"/>
      <c r="D24" s="58"/>
      <c r="E24" s="58"/>
      <c r="F24" s="58"/>
      <c r="G24" s="58"/>
      <c r="H24" s="58"/>
      <c r="I24" s="59"/>
      <c r="J24" s="39">
        <f>SUM(J5:J23)</f>
        <v>66</v>
      </c>
      <c r="K24" s="39">
        <f>SUM(K5:K23)</f>
        <v>68</v>
      </c>
      <c r="L24" s="36"/>
      <c r="M24" s="36"/>
    </row>
    <row r="25" spans="1:13" ht="15.75" customHeight="1" hidden="1">
      <c r="A25" s="60" t="s">
        <v>72</v>
      </c>
      <c r="B25" s="61"/>
      <c r="C25" s="61"/>
      <c r="D25" s="61"/>
      <c r="E25" s="61"/>
      <c r="F25" s="61"/>
      <c r="G25" s="61"/>
      <c r="H25" s="61"/>
      <c r="I25" s="62"/>
      <c r="J25" s="61"/>
      <c r="K25" s="61"/>
      <c r="L25" s="61"/>
      <c r="M25" s="61"/>
    </row>
    <row r="26" spans="1:13" ht="15.75" customHeight="1" hidden="1">
      <c r="A26" s="63" t="s">
        <v>50</v>
      </c>
      <c r="B26" s="61"/>
      <c r="C26" s="61"/>
      <c r="D26" s="61"/>
      <c r="E26" s="61"/>
      <c r="F26" s="61"/>
      <c r="G26" s="61"/>
      <c r="H26" s="61"/>
      <c r="I26" s="62"/>
      <c r="J26" s="61"/>
      <c r="K26" s="61"/>
      <c r="L26" s="61"/>
      <c r="M26" s="61"/>
    </row>
    <row r="27" spans="1:13" ht="15.75" customHeight="1" hidden="1">
      <c r="A27" s="63" t="s">
        <v>73</v>
      </c>
      <c r="B27" s="61"/>
      <c r="C27" s="61"/>
      <c r="D27" s="61"/>
      <c r="E27" s="61"/>
      <c r="F27" s="61"/>
      <c r="G27" s="61"/>
      <c r="H27" s="61"/>
      <c r="I27" s="62"/>
      <c r="J27" s="61"/>
      <c r="K27" s="61"/>
      <c r="L27" s="61"/>
      <c r="M27" s="61"/>
    </row>
    <row r="28" spans="1:13" ht="12.75" customHeight="1">
      <c r="A28" s="61"/>
      <c r="B28" s="61"/>
      <c r="C28" s="61"/>
      <c r="D28" s="61"/>
      <c r="E28" s="61"/>
      <c r="F28" s="61"/>
      <c r="G28" s="61"/>
      <c r="H28" s="61"/>
      <c r="I28" s="61"/>
      <c r="J28" s="61"/>
      <c r="K28" s="61"/>
      <c r="L28" s="61"/>
      <c r="M28" s="61"/>
    </row>
    <row r="29" spans="1:13" ht="12.75" customHeight="1">
      <c r="A29" s="61"/>
      <c r="B29" s="61"/>
      <c r="C29" s="61"/>
      <c r="D29" s="61"/>
      <c r="E29" s="61"/>
      <c r="F29" s="61"/>
      <c r="G29" s="61"/>
      <c r="H29" s="61"/>
      <c r="I29" s="61"/>
      <c r="J29" s="61"/>
      <c r="K29" s="61"/>
      <c r="L29" s="61"/>
      <c r="M29" s="61"/>
    </row>
    <row r="30" spans="1:13" ht="12.75" customHeight="1">
      <c r="A30" s="61"/>
      <c r="B30" s="61"/>
      <c r="C30" s="61"/>
      <c r="D30" s="61"/>
      <c r="E30" s="61"/>
      <c r="F30" s="61"/>
      <c r="G30" s="61"/>
      <c r="H30" s="61"/>
      <c r="I30" s="61"/>
      <c r="J30" s="61"/>
      <c r="K30" s="61"/>
      <c r="L30" s="61"/>
      <c r="M30" s="61"/>
    </row>
    <row r="31" spans="1:13" ht="12.75" customHeight="1">
      <c r="A31" s="61"/>
      <c r="B31" s="61"/>
      <c r="C31" s="61"/>
      <c r="D31" s="61"/>
      <c r="E31" s="61"/>
      <c r="F31" s="61"/>
      <c r="G31" s="61"/>
      <c r="H31" s="61"/>
      <c r="I31" s="61"/>
      <c r="J31" s="61"/>
      <c r="K31" s="61"/>
      <c r="L31" s="61"/>
      <c r="M31" s="61"/>
    </row>
    <row r="32" spans="1:13" ht="12.75" customHeight="1">
      <c r="A32" s="61"/>
      <c r="B32" s="61"/>
      <c r="C32" s="61"/>
      <c r="D32" s="61"/>
      <c r="E32" s="61"/>
      <c r="F32" s="61"/>
      <c r="G32" s="61"/>
      <c r="H32" s="61"/>
      <c r="I32" s="61"/>
      <c r="J32" s="61"/>
      <c r="K32" s="61"/>
      <c r="L32" s="61"/>
      <c r="M32" s="61"/>
    </row>
    <row r="33" spans="1:13" ht="12.75" customHeight="1">
      <c r="A33" s="61"/>
      <c r="B33" s="61"/>
      <c r="C33" s="61"/>
      <c r="D33" s="61"/>
      <c r="E33" s="61"/>
      <c r="F33" s="61"/>
      <c r="G33" s="61"/>
      <c r="H33" s="61"/>
      <c r="I33" s="61"/>
      <c r="J33" s="61"/>
      <c r="K33" s="61"/>
      <c r="L33" s="61"/>
      <c r="M33" s="61"/>
    </row>
    <row r="34" spans="1:13" ht="12.75" customHeight="1">
      <c r="A34" s="61"/>
      <c r="B34" s="61"/>
      <c r="C34" s="61"/>
      <c r="D34" s="61"/>
      <c r="E34" s="61"/>
      <c r="F34" s="61"/>
      <c r="G34" s="61"/>
      <c r="H34" s="61"/>
      <c r="I34" s="61"/>
      <c r="J34" s="61"/>
      <c r="K34" s="61"/>
      <c r="L34" s="61"/>
      <c r="M34" s="61"/>
    </row>
    <row r="35" spans="1:13" ht="15.75" customHeight="1">
      <c r="A35" s="61"/>
      <c r="B35" s="61"/>
      <c r="C35" s="61"/>
      <c r="D35" s="61"/>
      <c r="E35" s="61"/>
      <c r="F35" s="61"/>
      <c r="G35" s="61"/>
      <c r="H35" s="61"/>
      <c r="I35" s="61"/>
      <c r="J35" s="61"/>
      <c r="K35" s="61"/>
      <c r="L35" s="61"/>
      <c r="M35" s="61"/>
    </row>
    <row r="36" spans="1:13" ht="15.75" customHeight="1">
      <c r="A36" s="61"/>
      <c r="B36" s="61"/>
      <c r="C36" s="61"/>
      <c r="D36" s="61"/>
      <c r="E36" s="61"/>
      <c r="F36" s="61"/>
      <c r="G36" s="61"/>
      <c r="H36" s="61"/>
      <c r="I36" s="61"/>
      <c r="J36" s="61"/>
      <c r="K36" s="61"/>
      <c r="L36" s="61"/>
      <c r="M36" s="61"/>
    </row>
    <row r="37" spans="1:13" ht="15.75" customHeight="1">
      <c r="A37" s="61"/>
      <c r="B37" s="61"/>
      <c r="C37" s="61"/>
      <c r="D37" s="61"/>
      <c r="E37" s="61"/>
      <c r="F37" s="61"/>
      <c r="G37" s="61"/>
      <c r="H37" s="61"/>
      <c r="I37" s="61"/>
      <c r="J37" s="61"/>
      <c r="K37" s="61"/>
      <c r="L37" s="61"/>
      <c r="M37" s="61"/>
    </row>
    <row r="38" spans="1:13" ht="15.75" customHeight="1">
      <c r="A38" s="61"/>
      <c r="B38" s="61"/>
      <c r="C38" s="61"/>
      <c r="D38" s="61"/>
      <c r="E38" s="61"/>
      <c r="F38" s="61"/>
      <c r="G38" s="61"/>
      <c r="H38" s="61"/>
      <c r="I38" s="61"/>
      <c r="J38" s="61"/>
      <c r="K38" s="61"/>
      <c r="L38" s="61"/>
      <c r="M38" s="61"/>
    </row>
    <row r="39" spans="1:13" ht="15.75" customHeight="1">
      <c r="A39" s="61"/>
      <c r="B39" s="61"/>
      <c r="C39" s="61"/>
      <c r="D39" s="61"/>
      <c r="E39" s="61"/>
      <c r="F39" s="61"/>
      <c r="G39" s="61"/>
      <c r="H39" s="61"/>
      <c r="I39" s="61"/>
      <c r="J39" s="61"/>
      <c r="K39" s="61"/>
      <c r="L39" s="61"/>
      <c r="M39" s="61"/>
    </row>
    <row r="40" spans="1:13" ht="15.75" customHeight="1">
      <c r="A40" s="61"/>
      <c r="B40" s="61"/>
      <c r="C40" s="61"/>
      <c r="D40" s="61"/>
      <c r="E40" s="61"/>
      <c r="F40" s="61"/>
      <c r="G40" s="61"/>
      <c r="H40" s="61"/>
      <c r="I40" s="61"/>
      <c r="J40" s="61"/>
      <c r="K40" s="61"/>
      <c r="L40" s="61"/>
      <c r="M40" s="61"/>
    </row>
    <row r="41" spans="1:13" ht="15.75" customHeight="1">
      <c r="A41" s="61"/>
      <c r="B41" s="61"/>
      <c r="C41" s="61"/>
      <c r="D41" s="61"/>
      <c r="E41" s="61"/>
      <c r="F41" s="61"/>
      <c r="G41" s="61"/>
      <c r="H41" s="61"/>
      <c r="I41" s="61"/>
      <c r="J41" s="61"/>
      <c r="K41" s="61"/>
      <c r="L41" s="61"/>
      <c r="M41" s="61"/>
    </row>
    <row r="42" spans="1:13" ht="15.75" customHeight="1">
      <c r="A42" s="61"/>
      <c r="B42" s="61"/>
      <c r="C42" s="61"/>
      <c r="D42" s="61"/>
      <c r="E42" s="61"/>
      <c r="F42" s="61"/>
      <c r="G42" s="61"/>
      <c r="H42" s="61"/>
      <c r="I42" s="61"/>
      <c r="J42" s="61"/>
      <c r="K42" s="61"/>
      <c r="L42" s="61"/>
      <c r="M42" s="61"/>
    </row>
    <row r="43" spans="1:11" ht="15.75" customHeight="1">
      <c r="A43" s="61"/>
      <c r="B43" s="61"/>
      <c r="C43" s="61"/>
      <c r="D43" s="61"/>
      <c r="E43" s="61"/>
      <c r="F43" s="61"/>
      <c r="G43" s="61"/>
      <c r="H43" s="61"/>
      <c r="I43" s="61"/>
      <c r="J43" s="61"/>
      <c r="K43" s="61"/>
    </row>
  </sheetData>
  <sheetProtection password="F786" sheet="1" objects="1" scenarios="1" formatRows="0"/>
  <mergeCells count="14">
    <mergeCell ref="A1:H1"/>
    <mergeCell ref="A2:I2"/>
    <mergeCell ref="A3:I3"/>
    <mergeCell ref="C4:H4"/>
    <mergeCell ref="C5:H5"/>
    <mergeCell ref="C6:H6"/>
    <mergeCell ref="C7:H7"/>
    <mergeCell ref="D8:H8"/>
    <mergeCell ref="C9:H9"/>
    <mergeCell ref="C10:H10"/>
    <mergeCell ref="C11:H11"/>
    <mergeCell ref="A12:B12"/>
    <mergeCell ref="C17:H17"/>
    <mergeCell ref="B24:H24"/>
  </mergeCells>
  <dataValidations count="4">
    <dataValidation operator="greaterThanOrEqual" allowBlank="1" showErrorMessage="1" sqref="I5:I11 I13:I23">
      <formula1>0</formula1>
    </dataValidation>
    <dataValidation type="list" allowBlank="1" showErrorMessage="1" errorTitle="CONTEÚDO INVÁLIDO" error="Selecione apenas &quot;SIM&quot;, &quot;NÃO&quot; ou DEL para limpar o campo." sqref="C8">
      <formula1>$A$25:$A$27</formula1>
      <formula2>0</formula2>
    </dataValidation>
    <dataValidation type="whole" operator="greaterThanOrEqual" allowBlank="1" showErrorMessage="1" errorTitle="Conteúdo Inválido" error="Digite apenas números inteiros ou deixe em branco.&#10;" sqref="C5:H7 C10:H11 C13:H23">
      <formula1>0</formula1>
    </dataValidation>
    <dataValidation type="whole" operator="greaterThanOrEqual" allowBlank="1" showErrorMessage="1" errorTitle="Conteúdo Inválido" error="Digite apenas números ou deixe em branco." sqref="C9:H9">
      <formula1>0</formula1>
    </dataValidation>
  </dataValidations>
  <printOptions/>
  <pageMargins left="0.5118055555555555" right="0.5118055555555555" top="0.7875" bottom="0.78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codeName="Plan3">
    <tabColor indexed="26"/>
  </sheetPr>
  <dimension ref="A1:Q47"/>
  <sheetViews>
    <sheetView tabSelected="1" zoomScale="106" zoomScaleNormal="106" workbookViewId="0" topLeftCell="A4">
      <selection activeCell="C17" sqref="C17"/>
    </sheetView>
  </sheetViews>
  <sheetFormatPr defaultColWidth="13.7109375" defaultRowHeight="15.75" customHeight="1"/>
  <cols>
    <col min="1" max="1" width="14.421875" style="37" customWidth="1"/>
    <col min="2" max="2" width="89.00390625" style="37" customWidth="1"/>
    <col min="3" max="3" width="14.7109375" style="37" customWidth="1"/>
    <col min="4" max="4" width="15.7109375" style="37" customWidth="1"/>
    <col min="5" max="5" width="42.140625" style="37" customWidth="1"/>
    <col min="6" max="6" width="7.8515625" style="37" hidden="1" customWidth="1"/>
    <col min="7" max="7" width="9.28125" style="37" hidden="1" customWidth="1"/>
    <col min="8" max="8" width="43.28125" style="37" hidden="1" customWidth="1"/>
    <col min="9" max="9" width="44.140625" style="37" hidden="1" customWidth="1"/>
    <col min="10" max="16384" width="14.421875" style="37" customWidth="1"/>
  </cols>
  <sheetData>
    <row r="1" spans="1:5" s="1" customFormat="1" ht="33" customHeight="1" hidden="1">
      <c r="A1" s="33" t="s">
        <v>0</v>
      </c>
      <c r="B1" s="33"/>
      <c r="C1" s="33"/>
      <c r="D1" s="33"/>
      <c r="E1" s="33"/>
    </row>
    <row r="2" spans="1:7" s="1" customFormat="1" ht="87" customHeight="1">
      <c r="A2" s="4" t="s">
        <v>74</v>
      </c>
      <c r="B2" s="4"/>
      <c r="C2" s="4"/>
      <c r="D2" s="4"/>
      <c r="E2" s="4"/>
      <c r="F2" s="5"/>
      <c r="G2" s="5"/>
    </row>
    <row r="3" spans="1:14" ht="21" customHeight="1">
      <c r="A3" s="64" t="s">
        <v>75</v>
      </c>
      <c r="B3" s="64"/>
      <c r="C3" s="64"/>
      <c r="D3" s="64"/>
      <c r="E3" s="64"/>
      <c r="F3" s="65"/>
      <c r="G3" s="66"/>
      <c r="H3" s="36"/>
      <c r="I3" s="36"/>
      <c r="J3" s="36"/>
      <c r="K3" s="36"/>
      <c r="L3" s="36"/>
      <c r="M3" s="36"/>
      <c r="N3" s="36"/>
    </row>
    <row r="4" spans="1:14" s="67" customFormat="1" ht="21" customHeight="1">
      <c r="A4" s="8" t="s">
        <v>3</v>
      </c>
      <c r="B4" s="8" t="s">
        <v>4</v>
      </c>
      <c r="C4" s="8" t="s">
        <v>5</v>
      </c>
      <c r="D4" s="8"/>
      <c r="E4" s="8" t="s">
        <v>6</v>
      </c>
      <c r="F4" s="8" t="s">
        <v>7</v>
      </c>
      <c r="G4" s="39" t="s">
        <v>8</v>
      </c>
      <c r="H4" s="57"/>
      <c r="I4" s="57"/>
      <c r="J4" s="57"/>
      <c r="K4" s="57"/>
      <c r="L4" s="57"/>
      <c r="M4" s="57"/>
      <c r="N4" s="57"/>
    </row>
    <row r="5" spans="1:14" s="67" customFormat="1" ht="18.75" customHeight="1">
      <c r="A5" s="8"/>
      <c r="B5" s="8"/>
      <c r="C5" s="8" t="s">
        <v>76</v>
      </c>
      <c r="D5" s="8" t="s">
        <v>77</v>
      </c>
      <c r="E5" s="8"/>
      <c r="F5" s="8"/>
      <c r="G5" s="39"/>
      <c r="H5" s="57"/>
      <c r="I5" s="57"/>
      <c r="J5" s="57"/>
      <c r="K5" s="57"/>
      <c r="L5" s="57"/>
      <c r="M5" s="57"/>
      <c r="N5" s="57"/>
    </row>
    <row r="6" spans="1:14" s="67" customFormat="1" ht="21" customHeight="1">
      <c r="A6" s="13">
        <v>49</v>
      </c>
      <c r="B6" s="40" t="s">
        <v>78</v>
      </c>
      <c r="C6" s="68">
        <v>6</v>
      </c>
      <c r="D6" s="68">
        <v>6</v>
      </c>
      <c r="E6" s="16"/>
      <c r="F6" s="69">
        <f>IF(OR($C$6=0,$C$7=0),0,IF(AND($C$6=0,D6&gt;=0),0,IF(AND($C$6&gt;0,D6=0),1,IF(AND($C$6&gt;0,D6&gt;0),2))))</f>
        <v>2</v>
      </c>
      <c r="G6" s="39">
        <v>2</v>
      </c>
      <c r="H6" s="57" t="s">
        <v>10</v>
      </c>
      <c r="I6" s="57" t="s">
        <v>79</v>
      </c>
      <c r="J6" s="57"/>
      <c r="K6" s="57"/>
      <c r="L6" s="57"/>
      <c r="M6" s="57"/>
      <c r="N6" s="57"/>
    </row>
    <row r="7" spans="1:14" s="67" customFormat="1" ht="21" customHeight="1">
      <c r="A7" s="13">
        <v>50</v>
      </c>
      <c r="B7" s="40" t="s">
        <v>80</v>
      </c>
      <c r="C7" s="68">
        <v>6</v>
      </c>
      <c r="D7" s="68">
        <v>6</v>
      </c>
      <c r="E7" s="16"/>
      <c r="F7" s="69">
        <f>IF(OR($C$6=0,$C$7=0),0,IF(AND($C$7=0,D7&gt;=0),0,IF(AND($C$7&gt;0,D7=0),1,IF(AND($C$7&gt;0,D7&gt;0),2))))</f>
        <v>2</v>
      </c>
      <c r="G7" s="39">
        <v>2</v>
      </c>
      <c r="H7" s="57" t="s">
        <v>10</v>
      </c>
      <c r="I7" s="57" t="s">
        <v>79</v>
      </c>
      <c r="J7" s="57"/>
      <c r="K7" s="57"/>
      <c r="L7" s="57"/>
      <c r="M7" s="57"/>
      <c r="N7" s="57"/>
    </row>
    <row r="8" spans="1:14" s="67" customFormat="1" ht="21" customHeight="1">
      <c r="A8" s="13">
        <v>51</v>
      </c>
      <c r="B8" s="40" t="s">
        <v>81</v>
      </c>
      <c r="C8" s="70" t="s">
        <v>50</v>
      </c>
      <c r="D8" s="71"/>
      <c r="E8" s="16"/>
      <c r="F8" s="72">
        <f>IF(AND(C6=0,C7=0),0,IF(OR(C6=0,C7=0),0,IF(OR(C8="SIM OU NÃO?",C8=""),0,1)))</f>
        <v>1</v>
      </c>
      <c r="G8" s="39">
        <v>1</v>
      </c>
      <c r="H8" s="57"/>
      <c r="I8" s="57" t="s">
        <v>82</v>
      </c>
      <c r="J8" s="57"/>
      <c r="K8" s="57"/>
      <c r="L8" s="57"/>
      <c r="M8" s="57"/>
      <c r="N8" s="57"/>
    </row>
    <row r="9" spans="1:14" s="67" customFormat="1" ht="21" customHeight="1">
      <c r="A9" s="13">
        <v>52</v>
      </c>
      <c r="B9" s="40" t="s">
        <v>83</v>
      </c>
      <c r="C9" s="73">
        <v>12</v>
      </c>
      <c r="D9" s="73"/>
      <c r="E9" s="16"/>
      <c r="F9" s="72">
        <f>IF(AND(C9&gt;0,$C$6=0),0,IF(OR($C$6=0,$C$7=0),0,IF(C9=0,0,1)))</f>
        <v>1</v>
      </c>
      <c r="G9" s="39">
        <v>1</v>
      </c>
      <c r="H9" s="57" t="s">
        <v>10</v>
      </c>
      <c r="I9" s="57"/>
      <c r="J9" s="57"/>
      <c r="K9" s="57"/>
      <c r="L9" s="57"/>
      <c r="M9" s="57"/>
      <c r="N9" s="57"/>
    </row>
    <row r="10" spans="1:14" s="67" customFormat="1" ht="21" customHeight="1">
      <c r="A10" s="13">
        <v>53</v>
      </c>
      <c r="B10" s="40" t="s">
        <v>84</v>
      </c>
      <c r="C10" s="73">
        <v>1</v>
      </c>
      <c r="D10" s="73"/>
      <c r="E10" s="16"/>
      <c r="F10" s="72">
        <f aca="true" t="shared" si="0" ref="F10:F13">IF(AND(C10&gt;=0,$C$6=0),0,IF(OR($C$6=0,$C$7=0,C10=""),0,IF(C10=0,1,0)))</f>
        <v>0</v>
      </c>
      <c r="G10" s="39">
        <v>1</v>
      </c>
      <c r="H10" s="57" t="s">
        <v>79</v>
      </c>
      <c r="I10" s="57"/>
      <c r="J10" s="57"/>
      <c r="K10" s="57"/>
      <c r="L10" s="57"/>
      <c r="M10" s="57"/>
      <c r="N10" s="57"/>
    </row>
    <row r="11" spans="1:14" s="67" customFormat="1" ht="21" customHeight="1">
      <c r="A11" s="13">
        <v>54</v>
      </c>
      <c r="B11" s="40" t="s">
        <v>85</v>
      </c>
      <c r="C11" s="73">
        <v>0</v>
      </c>
      <c r="D11" s="73"/>
      <c r="E11" s="16"/>
      <c r="F11" s="72">
        <f t="shared" si="0"/>
        <v>1</v>
      </c>
      <c r="G11" s="39">
        <v>1</v>
      </c>
      <c r="H11" s="57" t="s">
        <v>79</v>
      </c>
      <c r="I11" s="57"/>
      <c r="J11" s="57"/>
      <c r="K11" s="57"/>
      <c r="L11" s="57"/>
      <c r="M11" s="57"/>
      <c r="N11" s="57"/>
    </row>
    <row r="12" spans="1:17" s="67" customFormat="1" ht="21" customHeight="1">
      <c r="A12" s="13">
        <v>55</v>
      </c>
      <c r="B12" s="40" t="s">
        <v>86</v>
      </c>
      <c r="C12" s="73">
        <v>2</v>
      </c>
      <c r="D12" s="73"/>
      <c r="E12" s="16"/>
      <c r="F12" s="72">
        <f t="shared" si="0"/>
        <v>0</v>
      </c>
      <c r="G12" s="39">
        <v>1</v>
      </c>
      <c r="H12" s="57" t="s">
        <v>79</v>
      </c>
      <c r="I12" s="57"/>
      <c r="J12" s="57"/>
      <c r="K12" s="57"/>
      <c r="L12" s="57"/>
      <c r="M12" s="57"/>
      <c r="N12" s="57"/>
      <c r="Q12" s="74"/>
    </row>
    <row r="13" spans="1:14" s="67" customFormat="1" ht="21" customHeight="1">
      <c r="A13" s="13">
        <v>56</v>
      </c>
      <c r="B13" s="40" t="s">
        <v>87</v>
      </c>
      <c r="C13" s="73">
        <v>2</v>
      </c>
      <c r="D13" s="73"/>
      <c r="E13" s="16"/>
      <c r="F13" s="72">
        <f t="shared" si="0"/>
        <v>0</v>
      </c>
      <c r="G13" s="39">
        <v>1</v>
      </c>
      <c r="H13" s="57" t="s">
        <v>79</v>
      </c>
      <c r="I13" s="57"/>
      <c r="J13" s="57"/>
      <c r="K13" s="57"/>
      <c r="L13" s="57"/>
      <c r="M13" s="57"/>
      <c r="N13" s="57"/>
    </row>
    <row r="14" spans="1:14" s="67" customFormat="1" ht="21" customHeight="1">
      <c r="A14" s="13">
        <v>57</v>
      </c>
      <c r="B14" s="21" t="s">
        <v>88</v>
      </c>
      <c r="C14" s="70" t="s">
        <v>50</v>
      </c>
      <c r="D14" s="71"/>
      <c r="E14" s="16"/>
      <c r="F14" s="72">
        <f>IF(AND(C12=0,C13=0),0,IF(OR(C12=0,C13=0),0,IF(OR(C14="SIM OU NÃO?",C14=""),0,1)))</f>
        <v>1</v>
      </c>
      <c r="G14" s="39">
        <v>1</v>
      </c>
      <c r="I14" s="57" t="s">
        <v>82</v>
      </c>
      <c r="J14" s="57"/>
      <c r="K14" s="57"/>
      <c r="L14" s="57"/>
      <c r="M14" s="57"/>
      <c r="N14" s="57"/>
    </row>
    <row r="15" spans="1:14" ht="15.75" customHeight="1" hidden="1">
      <c r="A15" s="75"/>
      <c r="B15" s="75"/>
      <c r="C15" s="75"/>
      <c r="D15" s="75"/>
      <c r="E15" s="76"/>
      <c r="F15" s="77">
        <f>SUM(F6:F14)</f>
        <v>8</v>
      </c>
      <c r="G15" s="39">
        <f>SUM(G6:G14)</f>
        <v>11</v>
      </c>
      <c r="H15" s="36"/>
      <c r="I15" s="36"/>
      <c r="J15" s="36"/>
      <c r="K15" s="36"/>
      <c r="L15" s="36"/>
      <c r="M15" s="36"/>
      <c r="N15" s="36"/>
    </row>
    <row r="16" spans="1:14" ht="12.75" customHeight="1">
      <c r="A16" s="36"/>
      <c r="B16" s="36"/>
      <c r="C16" s="36"/>
      <c r="D16" s="36"/>
      <c r="E16" s="36"/>
      <c r="F16" s="36"/>
      <c r="G16" s="36"/>
      <c r="H16" s="36"/>
      <c r="I16" s="36"/>
      <c r="J16" s="36"/>
      <c r="K16" s="36"/>
      <c r="L16" s="36"/>
      <c r="M16" s="36"/>
      <c r="N16" s="36"/>
    </row>
    <row r="17" spans="1:14" ht="12.75" customHeight="1">
      <c r="A17" s="36"/>
      <c r="B17" s="36"/>
      <c r="C17" s="36"/>
      <c r="D17" s="36"/>
      <c r="E17" s="36"/>
      <c r="F17" s="36"/>
      <c r="G17" s="36"/>
      <c r="H17" s="36"/>
      <c r="I17" s="36"/>
      <c r="J17" s="36"/>
      <c r="K17" s="36"/>
      <c r="L17" s="36"/>
      <c r="M17" s="36"/>
      <c r="N17" s="36"/>
    </row>
    <row r="18" spans="1:14" ht="15.75" customHeight="1" hidden="1">
      <c r="A18" s="60" t="s">
        <v>72</v>
      </c>
      <c r="B18" s="36"/>
      <c r="C18" s="36"/>
      <c r="D18" s="36"/>
      <c r="E18" s="36"/>
      <c r="F18" s="36"/>
      <c r="G18" s="36"/>
      <c r="H18" s="36"/>
      <c r="I18" s="36"/>
      <c r="J18" s="36"/>
      <c r="K18" s="36"/>
      <c r="L18" s="36"/>
      <c r="M18" s="36"/>
      <c r="N18" s="36"/>
    </row>
    <row r="19" spans="1:14" ht="15.75" customHeight="1" hidden="1">
      <c r="A19" s="63" t="s">
        <v>50</v>
      </c>
      <c r="B19" s="36"/>
      <c r="C19" s="36"/>
      <c r="D19" s="36"/>
      <c r="E19" s="36"/>
      <c r="F19" s="36"/>
      <c r="G19" s="36"/>
      <c r="H19" s="36"/>
      <c r="I19" s="36"/>
      <c r="J19" s="36"/>
      <c r="K19" s="36"/>
      <c r="L19" s="36"/>
      <c r="M19" s="36"/>
      <c r="N19" s="36"/>
    </row>
    <row r="20" spans="1:14" ht="15.75" customHeight="1" hidden="1">
      <c r="A20" s="63" t="s">
        <v>73</v>
      </c>
      <c r="B20" s="36"/>
      <c r="C20" s="36"/>
      <c r="D20" s="36"/>
      <c r="E20" s="36"/>
      <c r="F20" s="36"/>
      <c r="G20" s="36"/>
      <c r="H20" s="36"/>
      <c r="I20" s="36"/>
      <c r="J20" s="36"/>
      <c r="K20" s="36"/>
      <c r="L20" s="36"/>
      <c r="M20" s="36"/>
      <c r="N20" s="36"/>
    </row>
    <row r="21" spans="1:14" ht="12.75" customHeight="1">
      <c r="A21" s="36"/>
      <c r="B21" s="36"/>
      <c r="C21" s="36"/>
      <c r="D21" s="36"/>
      <c r="E21" s="36"/>
      <c r="F21" s="36"/>
      <c r="G21" s="36"/>
      <c r="H21" s="36"/>
      <c r="I21" s="36"/>
      <c r="J21" s="36"/>
      <c r="K21" s="36"/>
      <c r="L21" s="36"/>
      <c r="M21" s="36"/>
      <c r="N21" s="36"/>
    </row>
    <row r="22" spans="1:14" ht="15.75" customHeight="1">
      <c r="A22" s="36"/>
      <c r="B22" s="36"/>
      <c r="C22" s="36"/>
      <c r="D22" s="36"/>
      <c r="E22" s="36"/>
      <c r="F22" s="36"/>
      <c r="G22" s="36"/>
      <c r="H22" s="36"/>
      <c r="I22" s="36"/>
      <c r="J22" s="36"/>
      <c r="K22" s="36"/>
      <c r="L22" s="36"/>
      <c r="M22" s="36"/>
      <c r="N22" s="36"/>
    </row>
    <row r="23" spans="1:14" ht="15.75" customHeight="1">
      <c r="A23" s="36"/>
      <c r="B23" s="36"/>
      <c r="C23" s="36"/>
      <c r="D23" s="36"/>
      <c r="E23" s="36"/>
      <c r="F23" s="36"/>
      <c r="G23" s="36"/>
      <c r="H23" s="36"/>
      <c r="I23" s="36"/>
      <c r="J23" s="36"/>
      <c r="K23" s="36"/>
      <c r="L23" s="36"/>
      <c r="M23" s="36"/>
      <c r="N23" s="36"/>
    </row>
    <row r="24" spans="1:14" ht="15.75" customHeight="1">
      <c r="A24" s="36"/>
      <c r="B24" s="36"/>
      <c r="C24" s="36"/>
      <c r="D24" s="36"/>
      <c r="E24" s="36"/>
      <c r="F24" s="36"/>
      <c r="G24" s="36"/>
      <c r="H24" s="36"/>
      <c r="I24" s="36"/>
      <c r="J24" s="36"/>
      <c r="K24" s="36"/>
      <c r="L24" s="36"/>
      <c r="M24" s="36"/>
      <c r="N24" s="36"/>
    </row>
    <row r="25" spans="1:14" ht="15.75" customHeight="1">
      <c r="A25" s="36"/>
      <c r="B25" s="36"/>
      <c r="C25" s="36"/>
      <c r="D25" s="36"/>
      <c r="E25" s="36"/>
      <c r="F25" s="36"/>
      <c r="G25" s="36"/>
      <c r="H25" s="36"/>
      <c r="I25" s="36"/>
      <c r="J25" s="36"/>
      <c r="K25" s="36"/>
      <c r="L25" s="36"/>
      <c r="M25" s="36"/>
      <c r="N25" s="36"/>
    </row>
    <row r="26" spans="1:14" ht="15.75" customHeight="1">
      <c r="A26" s="36"/>
      <c r="B26" s="36"/>
      <c r="C26" s="36"/>
      <c r="D26" s="36"/>
      <c r="E26" s="36"/>
      <c r="F26" s="36"/>
      <c r="G26" s="36"/>
      <c r="H26" s="36"/>
      <c r="I26" s="36"/>
      <c r="J26" s="36"/>
      <c r="K26" s="36"/>
      <c r="L26" s="36"/>
      <c r="M26" s="36"/>
      <c r="N26" s="36"/>
    </row>
    <row r="27" spans="1:14" ht="15.75" customHeight="1">
      <c r="A27" s="36"/>
      <c r="B27" s="36"/>
      <c r="C27" s="36"/>
      <c r="D27" s="36"/>
      <c r="E27" s="36"/>
      <c r="F27" s="36"/>
      <c r="G27" s="36"/>
      <c r="H27" s="36"/>
      <c r="I27" s="36"/>
      <c r="J27" s="36"/>
      <c r="K27" s="36"/>
      <c r="L27" s="36"/>
      <c r="M27" s="36"/>
      <c r="N27" s="36"/>
    </row>
    <row r="28" spans="1:14" ht="15.75" customHeight="1">
      <c r="A28" s="36"/>
      <c r="B28" s="36"/>
      <c r="C28" s="36"/>
      <c r="D28" s="36"/>
      <c r="E28" s="36"/>
      <c r="F28" s="36"/>
      <c r="G28" s="36"/>
      <c r="H28" s="36"/>
      <c r="I28" s="36"/>
      <c r="J28" s="36"/>
      <c r="K28" s="36"/>
      <c r="L28" s="36"/>
      <c r="M28" s="36"/>
      <c r="N28" s="36"/>
    </row>
    <row r="29" spans="1:14" ht="15.75" customHeight="1">
      <c r="A29" s="36"/>
      <c r="B29" s="36"/>
      <c r="C29" s="36"/>
      <c r="D29" s="36"/>
      <c r="E29" s="36"/>
      <c r="F29" s="36"/>
      <c r="G29" s="36"/>
      <c r="H29" s="36"/>
      <c r="I29" s="36"/>
      <c r="J29" s="36"/>
      <c r="K29" s="36"/>
      <c r="L29" s="36"/>
      <c r="M29" s="36"/>
      <c r="N29" s="36"/>
    </row>
    <row r="30" spans="1:14" ht="15.75" customHeight="1">
      <c r="A30" s="36"/>
      <c r="B30" s="36"/>
      <c r="C30" s="36"/>
      <c r="D30" s="36"/>
      <c r="E30" s="36"/>
      <c r="F30" s="36"/>
      <c r="G30" s="36"/>
      <c r="H30" s="36"/>
      <c r="I30" s="36"/>
      <c r="J30" s="36"/>
      <c r="K30" s="36"/>
      <c r="L30" s="36"/>
      <c r="M30" s="36"/>
      <c r="N30" s="36"/>
    </row>
    <row r="31" spans="1:14" ht="15.75" customHeight="1">
      <c r="A31" s="36"/>
      <c r="B31" s="36"/>
      <c r="C31" s="36"/>
      <c r="D31" s="36"/>
      <c r="E31" s="36"/>
      <c r="F31" s="36"/>
      <c r="G31" s="36"/>
      <c r="H31" s="36"/>
      <c r="I31" s="36"/>
      <c r="J31" s="36"/>
      <c r="K31" s="36"/>
      <c r="L31" s="36"/>
      <c r="M31" s="36"/>
      <c r="N31" s="36"/>
    </row>
    <row r="32" spans="1:14" ht="15.75" customHeight="1">
      <c r="A32" s="36"/>
      <c r="B32" s="36"/>
      <c r="C32" s="36"/>
      <c r="D32" s="36"/>
      <c r="E32" s="36"/>
      <c r="F32" s="36"/>
      <c r="G32" s="36"/>
      <c r="H32" s="36"/>
      <c r="I32" s="36"/>
      <c r="J32" s="36"/>
      <c r="K32" s="36"/>
      <c r="L32" s="36"/>
      <c r="M32" s="36"/>
      <c r="N32" s="36"/>
    </row>
    <row r="33" spans="1:14" ht="15.75" customHeight="1">
      <c r="A33" s="36"/>
      <c r="B33" s="36"/>
      <c r="C33" s="36"/>
      <c r="D33" s="36"/>
      <c r="E33" s="36"/>
      <c r="F33" s="36"/>
      <c r="G33" s="36"/>
      <c r="H33" s="36"/>
      <c r="I33" s="36"/>
      <c r="J33" s="36"/>
      <c r="K33" s="36"/>
      <c r="L33" s="36"/>
      <c r="M33" s="36"/>
      <c r="N33" s="36"/>
    </row>
    <row r="34" spans="1:14" ht="15.75" customHeight="1">
      <c r="A34" s="36"/>
      <c r="B34" s="36"/>
      <c r="C34" s="36"/>
      <c r="D34" s="36"/>
      <c r="E34" s="36"/>
      <c r="F34" s="36"/>
      <c r="G34" s="36"/>
      <c r="H34" s="36"/>
      <c r="I34" s="74"/>
      <c r="J34" s="36"/>
      <c r="K34" s="36"/>
      <c r="L34" s="36"/>
      <c r="M34" s="36"/>
      <c r="N34" s="36"/>
    </row>
    <row r="35" spans="1:14" ht="15.75" customHeight="1">
      <c r="A35" s="36"/>
      <c r="B35" s="36"/>
      <c r="C35" s="36"/>
      <c r="D35" s="36"/>
      <c r="E35" s="36"/>
      <c r="F35" s="36"/>
      <c r="G35" s="36"/>
      <c r="H35" s="36"/>
      <c r="I35" s="36"/>
      <c r="J35" s="36"/>
      <c r="K35" s="36"/>
      <c r="L35" s="36"/>
      <c r="M35" s="36"/>
      <c r="N35" s="36"/>
    </row>
    <row r="36" spans="1:14" ht="15.75" customHeight="1">
      <c r="A36" s="36"/>
      <c r="B36" s="36"/>
      <c r="C36" s="36"/>
      <c r="D36" s="36"/>
      <c r="E36" s="36"/>
      <c r="F36" s="36"/>
      <c r="G36" s="36"/>
      <c r="H36" s="36"/>
      <c r="I36" s="36"/>
      <c r="J36" s="36"/>
      <c r="K36" s="36"/>
      <c r="L36" s="36"/>
      <c r="M36" s="36"/>
      <c r="N36" s="36"/>
    </row>
    <row r="37" spans="1:14" ht="15.75" customHeight="1">
      <c r="A37" s="36"/>
      <c r="B37" s="36"/>
      <c r="C37" s="36"/>
      <c r="D37" s="36"/>
      <c r="E37" s="36"/>
      <c r="F37" s="36"/>
      <c r="G37" s="36"/>
      <c r="H37" s="36"/>
      <c r="I37" s="36"/>
      <c r="J37" s="36"/>
      <c r="K37" s="36"/>
      <c r="L37" s="36"/>
      <c r="M37" s="36"/>
      <c r="N37" s="36"/>
    </row>
    <row r="38" spans="1:14" ht="15.75" customHeight="1">
      <c r="A38" s="36"/>
      <c r="B38" s="36"/>
      <c r="C38" s="36"/>
      <c r="D38" s="36"/>
      <c r="E38" s="36"/>
      <c r="F38" s="36"/>
      <c r="G38" s="36"/>
      <c r="H38" s="36"/>
      <c r="I38" s="36"/>
      <c r="J38" s="36"/>
      <c r="K38" s="36"/>
      <c r="L38" s="36"/>
      <c r="M38" s="36"/>
      <c r="N38" s="36"/>
    </row>
    <row r="39" spans="1:14" ht="15.75" customHeight="1">
      <c r="A39" s="36"/>
      <c r="B39" s="36"/>
      <c r="C39" s="36"/>
      <c r="D39" s="36"/>
      <c r="E39" s="36"/>
      <c r="F39" s="36"/>
      <c r="G39" s="36"/>
      <c r="H39" s="36"/>
      <c r="I39" s="36"/>
      <c r="J39" s="36"/>
      <c r="K39" s="36"/>
      <c r="L39" s="36"/>
      <c r="M39" s="36"/>
      <c r="N39" s="36"/>
    </row>
    <row r="40" spans="1:14" ht="15.75" customHeight="1">
      <c r="A40" s="36"/>
      <c r="B40" s="36"/>
      <c r="C40" s="36"/>
      <c r="D40" s="36"/>
      <c r="E40" s="36"/>
      <c r="F40" s="36"/>
      <c r="G40" s="36"/>
      <c r="H40" s="36"/>
      <c r="I40" s="36"/>
      <c r="J40" s="36"/>
      <c r="K40" s="36"/>
      <c r="L40" s="36"/>
      <c r="M40" s="36"/>
      <c r="N40" s="36"/>
    </row>
    <row r="41" spans="1:14" ht="15.75" customHeight="1">
      <c r="A41" s="36"/>
      <c r="B41" s="36"/>
      <c r="C41" s="36"/>
      <c r="D41" s="36"/>
      <c r="E41" s="36"/>
      <c r="F41" s="36"/>
      <c r="G41" s="36"/>
      <c r="H41" s="36"/>
      <c r="I41" s="36"/>
      <c r="J41" s="36"/>
      <c r="K41" s="36"/>
      <c r="L41" s="36"/>
      <c r="M41" s="36"/>
      <c r="N41" s="36"/>
    </row>
    <row r="42" spans="1:14" ht="15.75" customHeight="1">
      <c r="A42" s="36"/>
      <c r="B42" s="36"/>
      <c r="C42" s="36"/>
      <c r="D42" s="36"/>
      <c r="E42" s="36"/>
      <c r="F42" s="36"/>
      <c r="G42" s="36"/>
      <c r="H42" s="36"/>
      <c r="I42" s="36"/>
      <c r="J42" s="36"/>
      <c r="K42" s="36"/>
      <c r="L42" s="36"/>
      <c r="M42" s="36"/>
      <c r="N42" s="36"/>
    </row>
    <row r="43" spans="1:14" ht="15.75" customHeight="1">
      <c r="A43" s="36"/>
      <c r="B43" s="36"/>
      <c r="C43" s="36"/>
      <c r="D43" s="36"/>
      <c r="E43" s="36"/>
      <c r="F43" s="36"/>
      <c r="G43" s="36"/>
      <c r="H43" s="36"/>
      <c r="I43" s="36"/>
      <c r="J43" s="36"/>
      <c r="K43" s="36"/>
      <c r="L43" s="36"/>
      <c r="M43" s="36"/>
      <c r="N43" s="36"/>
    </row>
    <row r="44" spans="1:6" ht="15.75" customHeight="1">
      <c r="A44" s="36"/>
      <c r="B44" s="36"/>
      <c r="C44" s="36"/>
      <c r="D44" s="36"/>
      <c r="E44" s="36"/>
      <c r="F44" s="36"/>
    </row>
    <row r="45" spans="1:6" ht="15.75" customHeight="1">
      <c r="A45" s="36"/>
      <c r="B45" s="36"/>
      <c r="C45" s="36"/>
      <c r="D45" s="36"/>
      <c r="E45" s="36"/>
      <c r="F45" s="36"/>
    </row>
    <row r="46" spans="1:6" ht="13.5" customHeight="1">
      <c r="A46" s="36"/>
      <c r="B46" s="36"/>
      <c r="C46" s="36"/>
      <c r="D46" s="36"/>
      <c r="E46" s="36"/>
      <c r="F46" s="36"/>
    </row>
    <row r="47" spans="1:6" ht="15.75" customHeight="1">
      <c r="A47" s="36"/>
      <c r="B47" s="36"/>
      <c r="C47" s="36"/>
      <c r="D47" s="36"/>
      <c r="E47" s="36"/>
      <c r="F47" s="36"/>
    </row>
  </sheetData>
  <sheetProtection password="F786" sheet="1" formatRows="0"/>
  <mergeCells count="15">
    <mergeCell ref="A1:D1"/>
    <mergeCell ref="A2:E2"/>
    <mergeCell ref="A3:E3"/>
    <mergeCell ref="A4:A5"/>
    <mergeCell ref="B4:B5"/>
    <mergeCell ref="C4:D4"/>
    <mergeCell ref="E4:E5"/>
    <mergeCell ref="F4:F5"/>
    <mergeCell ref="G4:G5"/>
    <mergeCell ref="C9:D9"/>
    <mergeCell ref="C10:D10"/>
    <mergeCell ref="C11:D11"/>
    <mergeCell ref="C12:D12"/>
    <mergeCell ref="C13:D13"/>
    <mergeCell ref="A15:D15"/>
  </mergeCells>
  <dataValidations count="4">
    <dataValidation operator="greaterThanOrEqual" allowBlank="1" showErrorMessage="1" sqref="E6:E14">
      <formula1>0</formula1>
    </dataValidation>
    <dataValidation type="list" allowBlank="1" showErrorMessage="1" errorTitle="CONTEÚDO INVÁLIDO" error="Selecione apenas &quot;SIM&quot;, &quot;NÃO&quot; ou DEL para limpar o campo.&#10;" sqref="C8 C14">
      <formula1>$A$18:$A$20</formula1>
      <formula2>0</formula2>
    </dataValidation>
    <dataValidation type="whole" operator="greaterThanOrEqual" showErrorMessage="1" errorTitle="Conteúdo Inválido" error="Digite apenas números inteiros ou deixe o campo em branco" sqref="C6:D7">
      <formula1>0</formula1>
    </dataValidation>
    <dataValidation type="whole" operator="greaterThanOrEqual" allowBlank="1" showErrorMessage="1" errorTitle="Conteúdo Inválido" error="Digite apenas números inteiros ou deixe o campo em branco" sqref="C9:D13">
      <formula1>0</formula1>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Plan4">
    <tabColor indexed="31"/>
  </sheetPr>
  <dimension ref="A1:AD57"/>
  <sheetViews>
    <sheetView zoomScale="106" zoomScaleNormal="106" workbookViewId="0" topLeftCell="A20">
      <selection activeCell="E27" sqref="E27"/>
    </sheetView>
  </sheetViews>
  <sheetFormatPr defaultColWidth="13.7109375" defaultRowHeight="15.75" customHeight="1"/>
  <cols>
    <col min="1" max="1" width="10.140625" style="78" customWidth="1"/>
    <col min="2" max="2" width="98.8515625" style="37" customWidth="1"/>
    <col min="3" max="3" width="15.28125" style="37" customWidth="1"/>
    <col min="4" max="6" width="18.28125" style="37" customWidth="1"/>
    <col min="7" max="7" width="62.28125" style="37" customWidth="1"/>
    <col min="8" max="8" width="7.8515625" style="37" hidden="1" customWidth="1"/>
    <col min="9" max="9" width="9.28125" style="37" hidden="1" customWidth="1"/>
    <col min="10" max="10" width="13.57421875" style="37" hidden="1" customWidth="1"/>
    <col min="11" max="16384" width="14.421875" style="37" customWidth="1"/>
  </cols>
  <sheetData>
    <row r="1" spans="1:7" s="1" customFormat="1" ht="33" customHeight="1" hidden="1">
      <c r="A1" s="33" t="s">
        <v>0</v>
      </c>
      <c r="B1" s="33"/>
      <c r="C1" s="33"/>
      <c r="D1" s="33"/>
      <c r="E1" s="33"/>
      <c r="F1" s="33"/>
      <c r="G1" s="33"/>
    </row>
    <row r="2" spans="1:9" s="1" customFormat="1" ht="64.5" customHeight="1">
      <c r="A2" s="4" t="s">
        <v>43</v>
      </c>
      <c r="B2" s="4"/>
      <c r="C2" s="4"/>
      <c r="D2" s="4"/>
      <c r="E2" s="4"/>
      <c r="F2" s="4"/>
      <c r="G2" s="4"/>
      <c r="H2" s="4"/>
      <c r="I2" s="4"/>
    </row>
    <row r="3" spans="1:15" s="67" customFormat="1" ht="21" customHeight="1">
      <c r="A3" s="64" t="s">
        <v>89</v>
      </c>
      <c r="B3" s="64"/>
      <c r="C3" s="64"/>
      <c r="D3" s="64"/>
      <c r="E3" s="64"/>
      <c r="F3" s="64"/>
      <c r="G3" s="64"/>
      <c r="H3" s="79"/>
      <c r="I3" s="80"/>
      <c r="J3" s="57"/>
      <c r="K3" s="57"/>
      <c r="L3" s="57"/>
      <c r="M3" s="57"/>
      <c r="N3" s="57"/>
      <c r="O3" s="57"/>
    </row>
    <row r="4" spans="1:15" s="67" customFormat="1" ht="21" customHeight="1">
      <c r="A4" s="81" t="s">
        <v>90</v>
      </c>
      <c r="B4" s="81"/>
      <c r="C4" s="81"/>
      <c r="D4" s="81"/>
      <c r="E4" s="81"/>
      <c r="F4" s="81"/>
      <c r="G4" s="81"/>
      <c r="H4" s="38" t="s">
        <v>7</v>
      </c>
      <c r="I4" s="39" t="s">
        <v>8</v>
      </c>
      <c r="J4" s="57"/>
      <c r="K4" s="57"/>
      <c r="L4" s="57"/>
      <c r="M4" s="57"/>
      <c r="N4" s="57"/>
      <c r="O4" s="57"/>
    </row>
    <row r="5" spans="1:15" s="67" customFormat="1" ht="21" customHeight="1">
      <c r="A5" s="8" t="s">
        <v>3</v>
      </c>
      <c r="B5" s="8" t="s">
        <v>4</v>
      </c>
      <c r="C5" s="8" t="s">
        <v>5</v>
      </c>
      <c r="D5" s="8"/>
      <c r="E5" s="8"/>
      <c r="F5" s="8"/>
      <c r="G5" s="8" t="s">
        <v>6</v>
      </c>
      <c r="H5" s="82"/>
      <c r="I5" s="80"/>
      <c r="J5" s="57"/>
      <c r="K5" s="57"/>
      <c r="L5" s="57"/>
      <c r="M5" s="57"/>
      <c r="N5" s="57"/>
      <c r="O5" s="57"/>
    </row>
    <row r="6" spans="1:15" s="67" customFormat="1" ht="21" customHeight="1">
      <c r="A6" s="13">
        <v>58</v>
      </c>
      <c r="B6" s="40" t="s">
        <v>91</v>
      </c>
      <c r="C6" s="83">
        <v>3600</v>
      </c>
      <c r="D6" s="84" t="s">
        <v>92</v>
      </c>
      <c r="E6" s="83">
        <v>910</v>
      </c>
      <c r="F6" s="84" t="s">
        <v>93</v>
      </c>
      <c r="G6" s="42"/>
      <c r="H6" s="85">
        <f>IF(C6&gt;0,1,0)+IF(E6&gt;0,1,0)</f>
        <v>2</v>
      </c>
      <c r="I6" s="18">
        <v>2</v>
      </c>
      <c r="J6" s="57" t="s">
        <v>94</v>
      </c>
      <c r="K6" s="57"/>
      <c r="L6" s="57"/>
      <c r="M6" s="57"/>
      <c r="N6" s="57"/>
      <c r="O6" s="57"/>
    </row>
    <row r="7" spans="1:15" s="67" customFormat="1" ht="19.5" customHeight="1">
      <c r="A7" s="13">
        <v>59</v>
      </c>
      <c r="B7" s="84" t="s">
        <v>95</v>
      </c>
      <c r="C7" s="86"/>
      <c r="D7" s="87" t="s">
        <v>96</v>
      </c>
      <c r="E7" s="87"/>
      <c r="F7" s="87"/>
      <c r="G7" s="42"/>
      <c r="H7" s="85">
        <f>IF(OR(C7&lt;&gt;"",C8&lt;&gt;"",C9&lt;&gt;""),1,0)</f>
        <v>1</v>
      </c>
      <c r="I7" s="18">
        <v>1</v>
      </c>
      <c r="J7" s="57"/>
      <c r="K7" s="57"/>
      <c r="L7" s="57"/>
      <c r="M7" s="57"/>
      <c r="N7" s="57"/>
      <c r="O7" s="57"/>
    </row>
    <row r="8" spans="1:15" s="67" customFormat="1" ht="19.5" customHeight="1">
      <c r="A8" s="13"/>
      <c r="B8" s="84"/>
      <c r="C8" s="86"/>
      <c r="D8" s="87" t="s">
        <v>97</v>
      </c>
      <c r="E8" s="87"/>
      <c r="F8" s="87"/>
      <c r="G8" s="42"/>
      <c r="H8" s="85"/>
      <c r="I8" s="18"/>
      <c r="J8" s="57"/>
      <c r="K8" s="57"/>
      <c r="L8" s="57"/>
      <c r="M8" s="57"/>
      <c r="N8" s="57"/>
      <c r="O8" s="57"/>
    </row>
    <row r="9" spans="1:15" s="67" customFormat="1" ht="19.5" customHeight="1">
      <c r="A9" s="13"/>
      <c r="B9" s="84"/>
      <c r="C9" s="86" t="s">
        <v>98</v>
      </c>
      <c r="D9" s="87" t="s">
        <v>99</v>
      </c>
      <c r="E9" s="87"/>
      <c r="F9" s="87"/>
      <c r="G9" s="42"/>
      <c r="H9" s="85"/>
      <c r="I9" s="18"/>
      <c r="J9" s="57"/>
      <c r="K9" s="57"/>
      <c r="L9" s="57"/>
      <c r="M9" s="57"/>
      <c r="N9" s="57"/>
      <c r="O9" s="57"/>
    </row>
    <row r="10" spans="1:15" s="67" customFormat="1" ht="21" customHeight="1">
      <c r="A10" s="13">
        <v>60</v>
      </c>
      <c r="B10" s="40" t="s">
        <v>100</v>
      </c>
      <c r="C10" s="83">
        <v>79</v>
      </c>
      <c r="D10" s="84" t="s">
        <v>92</v>
      </c>
      <c r="E10" s="83">
        <v>26</v>
      </c>
      <c r="F10" s="84" t="s">
        <v>93</v>
      </c>
      <c r="G10" s="42"/>
      <c r="H10" s="85">
        <f aca="true" t="shared" si="0" ref="H10:H12">IF(C10&lt;&gt;"",1,0)+IF(E10&lt;&gt;"",1,0)</f>
        <v>2</v>
      </c>
      <c r="I10" s="18">
        <v>2</v>
      </c>
      <c r="J10" s="57" t="s">
        <v>101</v>
      </c>
      <c r="K10" s="57"/>
      <c r="L10" s="57"/>
      <c r="M10" s="57"/>
      <c r="N10" s="57"/>
      <c r="O10" s="57"/>
    </row>
    <row r="11" spans="1:15" s="67" customFormat="1" ht="21" customHeight="1">
      <c r="A11" s="13">
        <v>61</v>
      </c>
      <c r="B11" s="40" t="s">
        <v>102</v>
      </c>
      <c r="C11" s="83">
        <v>2268</v>
      </c>
      <c r="D11" s="84" t="s">
        <v>92</v>
      </c>
      <c r="E11" s="83">
        <v>891</v>
      </c>
      <c r="F11" s="84" t="s">
        <v>93</v>
      </c>
      <c r="G11" s="42"/>
      <c r="H11" s="85">
        <f t="shared" si="0"/>
        <v>2</v>
      </c>
      <c r="I11" s="18">
        <v>2</v>
      </c>
      <c r="J11" s="57" t="s">
        <v>101</v>
      </c>
      <c r="K11" s="57"/>
      <c r="L11" s="57"/>
      <c r="M11" s="57"/>
      <c r="N11" s="57"/>
      <c r="O11" s="57"/>
    </row>
    <row r="12" spans="1:15" s="67" customFormat="1" ht="21" customHeight="1">
      <c r="A12" s="13">
        <v>62</v>
      </c>
      <c r="B12" s="40" t="s">
        <v>103</v>
      </c>
      <c r="C12" s="83">
        <v>10</v>
      </c>
      <c r="D12" s="84" t="s">
        <v>92</v>
      </c>
      <c r="E12" s="83">
        <v>17</v>
      </c>
      <c r="F12" s="84" t="s">
        <v>93</v>
      </c>
      <c r="G12" s="42"/>
      <c r="H12" s="85">
        <f t="shared" si="0"/>
        <v>2</v>
      </c>
      <c r="I12" s="18">
        <v>2</v>
      </c>
      <c r="J12" s="57" t="s">
        <v>101</v>
      </c>
      <c r="K12" s="57"/>
      <c r="L12" s="57"/>
      <c r="M12" s="57"/>
      <c r="N12" s="57"/>
      <c r="O12" s="57"/>
    </row>
    <row r="13" spans="1:15" s="67" customFormat="1" ht="21" customHeight="1">
      <c r="A13" s="13">
        <v>63</v>
      </c>
      <c r="B13" s="88" t="s">
        <v>104</v>
      </c>
      <c r="C13" s="73">
        <v>3</v>
      </c>
      <c r="D13" s="73"/>
      <c r="E13" s="73"/>
      <c r="F13" s="73"/>
      <c r="G13" s="42"/>
      <c r="H13" s="89">
        <f>COUNTIF(C13,"&gt;=0")</f>
        <v>1</v>
      </c>
      <c r="I13" s="18">
        <v>1</v>
      </c>
      <c r="J13" s="57"/>
      <c r="K13" s="57"/>
      <c r="L13" s="57"/>
      <c r="M13" s="57"/>
      <c r="N13" s="57"/>
      <c r="O13" s="57"/>
    </row>
    <row r="14" spans="1:15" s="67" customFormat="1" ht="21" customHeight="1">
      <c r="A14" s="8" t="s">
        <v>3</v>
      </c>
      <c r="B14" s="8" t="s">
        <v>4</v>
      </c>
      <c r="C14" s="8" t="s">
        <v>5</v>
      </c>
      <c r="D14" s="8"/>
      <c r="E14" s="8"/>
      <c r="F14" s="8"/>
      <c r="G14" s="8" t="s">
        <v>6</v>
      </c>
      <c r="H14" s="79"/>
      <c r="I14" s="80"/>
      <c r="J14" s="57"/>
      <c r="K14" s="57"/>
      <c r="L14" s="57"/>
      <c r="M14" s="57"/>
      <c r="N14" s="57"/>
      <c r="O14" s="57"/>
    </row>
    <row r="15" spans="1:30" s="67" customFormat="1" ht="21.75" customHeight="1">
      <c r="A15" s="13">
        <v>64</v>
      </c>
      <c r="B15" s="40" t="s">
        <v>105</v>
      </c>
      <c r="C15" s="83">
        <v>1</v>
      </c>
      <c r="D15" s="83"/>
      <c r="E15" s="83"/>
      <c r="F15" s="83"/>
      <c r="G15" s="42"/>
      <c r="H15" s="89">
        <f aca="true" t="shared" si="1" ref="H15:H18">COUNTIF(C15,"&gt;=0")</f>
        <v>1</v>
      </c>
      <c r="I15" s="90">
        <v>1</v>
      </c>
      <c r="J15" s="91" t="s">
        <v>13</v>
      </c>
      <c r="K15" s="91"/>
      <c r="L15" s="91"/>
      <c r="M15" s="91"/>
      <c r="N15" s="91"/>
      <c r="O15" s="91"/>
      <c r="P15" s="92"/>
      <c r="Q15" s="92"/>
      <c r="R15" s="92"/>
      <c r="S15" s="92"/>
      <c r="T15" s="92"/>
      <c r="U15" s="92"/>
      <c r="V15" s="92"/>
      <c r="W15" s="92"/>
      <c r="X15" s="92"/>
      <c r="Y15" s="92"/>
      <c r="Z15" s="92"/>
      <c r="AA15" s="92"/>
      <c r="AB15" s="92"/>
      <c r="AC15" s="92"/>
      <c r="AD15" s="92"/>
    </row>
    <row r="16" spans="1:30" s="67" customFormat="1" ht="21.75" customHeight="1">
      <c r="A16" s="13">
        <v>65</v>
      </c>
      <c r="B16" s="40" t="s">
        <v>106</v>
      </c>
      <c r="C16" s="83">
        <v>2</v>
      </c>
      <c r="D16" s="83"/>
      <c r="E16" s="83"/>
      <c r="F16" s="83"/>
      <c r="G16" s="42"/>
      <c r="H16" s="89">
        <f t="shared" si="1"/>
        <v>1</v>
      </c>
      <c r="I16" s="90">
        <v>1</v>
      </c>
      <c r="J16" s="57" t="s">
        <v>13</v>
      </c>
      <c r="K16" s="91"/>
      <c r="L16" s="91"/>
      <c r="M16" s="91"/>
      <c r="N16" s="91"/>
      <c r="O16" s="91"/>
      <c r="P16" s="92"/>
      <c r="Q16" s="92"/>
      <c r="R16" s="92"/>
      <c r="S16" s="92"/>
      <c r="T16" s="92"/>
      <c r="U16" s="92"/>
      <c r="V16" s="92"/>
      <c r="W16" s="92"/>
      <c r="X16" s="92"/>
      <c r="Y16" s="92"/>
      <c r="Z16" s="92"/>
      <c r="AA16" s="92"/>
      <c r="AB16" s="92"/>
      <c r="AC16" s="92"/>
      <c r="AD16" s="92"/>
    </row>
    <row r="17" spans="1:30" s="67" customFormat="1" ht="21.75" customHeight="1">
      <c r="A17" s="13">
        <v>66</v>
      </c>
      <c r="B17" s="40" t="s">
        <v>107</v>
      </c>
      <c r="C17" s="83">
        <v>1</v>
      </c>
      <c r="D17" s="83"/>
      <c r="E17" s="83"/>
      <c r="F17" s="83"/>
      <c r="G17" s="42"/>
      <c r="H17" s="89">
        <f t="shared" si="1"/>
        <v>1</v>
      </c>
      <c r="I17" s="90">
        <v>1</v>
      </c>
      <c r="J17" s="57" t="s">
        <v>13</v>
      </c>
      <c r="K17" s="91"/>
      <c r="L17" s="91"/>
      <c r="M17" s="91"/>
      <c r="N17" s="91"/>
      <c r="O17" s="91"/>
      <c r="P17" s="92"/>
      <c r="Q17" s="92"/>
      <c r="R17" s="92"/>
      <c r="S17" s="92"/>
      <c r="T17" s="92"/>
      <c r="U17" s="92"/>
      <c r="V17" s="92"/>
      <c r="W17" s="92"/>
      <c r="X17" s="92"/>
      <c r="Y17" s="92"/>
      <c r="Z17" s="92"/>
      <c r="AA17" s="92"/>
      <c r="AB17" s="92"/>
      <c r="AC17" s="92"/>
      <c r="AD17" s="92"/>
    </row>
    <row r="18" spans="1:30" s="67" customFormat="1" ht="21.75" customHeight="1">
      <c r="A18" s="13">
        <v>67</v>
      </c>
      <c r="B18" s="40" t="s">
        <v>108</v>
      </c>
      <c r="C18" s="83">
        <v>0</v>
      </c>
      <c r="D18" s="83"/>
      <c r="E18" s="83"/>
      <c r="F18" s="83"/>
      <c r="G18" s="42"/>
      <c r="H18" s="89">
        <f t="shared" si="1"/>
        <v>1</v>
      </c>
      <c r="I18" s="90">
        <v>1</v>
      </c>
      <c r="J18" s="57" t="s">
        <v>13</v>
      </c>
      <c r="K18" s="91"/>
      <c r="L18" s="91"/>
      <c r="M18" s="91"/>
      <c r="N18" s="91"/>
      <c r="O18" s="91"/>
      <c r="P18" s="92"/>
      <c r="Q18" s="92"/>
      <c r="R18" s="92"/>
      <c r="S18" s="92"/>
      <c r="T18" s="92"/>
      <c r="U18" s="92"/>
      <c r="V18" s="92"/>
      <c r="W18" s="92"/>
      <c r="X18" s="92"/>
      <c r="Y18" s="92"/>
      <c r="Z18" s="92"/>
      <c r="AA18" s="92"/>
      <c r="AB18" s="92"/>
      <c r="AC18" s="92"/>
      <c r="AD18" s="92"/>
    </row>
    <row r="19" spans="1:15" s="67" customFormat="1" ht="21.75" customHeight="1">
      <c r="A19" s="13">
        <v>68</v>
      </c>
      <c r="B19" s="93" t="s">
        <v>109</v>
      </c>
      <c r="C19" s="73" t="s">
        <v>50</v>
      </c>
      <c r="D19" s="94"/>
      <c r="E19" s="94"/>
      <c r="F19" s="94"/>
      <c r="G19" s="42"/>
      <c r="H19" s="95">
        <f>IF(OR(C19="SIM OU NÃO?",C19=""),0,1)</f>
        <v>1</v>
      </c>
      <c r="I19" s="18">
        <v>1</v>
      </c>
      <c r="J19" s="57"/>
      <c r="K19" s="57"/>
      <c r="L19" s="57"/>
      <c r="M19" s="57"/>
      <c r="N19" s="57"/>
      <c r="O19" s="57"/>
    </row>
    <row r="20" spans="1:15" s="67" customFormat="1" ht="21.75" customHeight="1">
      <c r="A20" s="13">
        <v>69</v>
      </c>
      <c r="B20" s="54" t="s">
        <v>110</v>
      </c>
      <c r="C20" s="83">
        <v>153</v>
      </c>
      <c r="D20" s="83"/>
      <c r="E20" s="83"/>
      <c r="F20" s="83"/>
      <c r="G20" s="42"/>
      <c r="H20" s="89">
        <f aca="true" t="shared" si="2" ref="H20:H25">COUNTIF(C20,"&gt;=0")</f>
        <v>1</v>
      </c>
      <c r="I20" s="18">
        <v>1</v>
      </c>
      <c r="J20" s="57" t="s">
        <v>13</v>
      </c>
      <c r="K20" s="57"/>
      <c r="L20" s="57"/>
      <c r="M20" s="57"/>
      <c r="N20" s="57"/>
      <c r="O20" s="57"/>
    </row>
    <row r="21" spans="1:15" s="67" customFormat="1" ht="21.75" customHeight="1">
      <c r="A21" s="13">
        <v>70</v>
      </c>
      <c r="B21" s="54" t="s">
        <v>111</v>
      </c>
      <c r="C21" s="83">
        <v>295</v>
      </c>
      <c r="D21" s="83"/>
      <c r="E21" s="83"/>
      <c r="F21" s="83"/>
      <c r="G21" s="42"/>
      <c r="H21" s="89">
        <f t="shared" si="2"/>
        <v>1</v>
      </c>
      <c r="I21" s="18">
        <v>1</v>
      </c>
      <c r="J21" s="57" t="s">
        <v>13</v>
      </c>
      <c r="K21" s="57"/>
      <c r="L21" s="57"/>
      <c r="M21" s="57"/>
      <c r="N21" s="57"/>
      <c r="O21" s="57"/>
    </row>
    <row r="22" spans="1:15" s="67" customFormat="1" ht="21.75" customHeight="1">
      <c r="A22" s="13">
        <v>71</v>
      </c>
      <c r="B22" s="40" t="s">
        <v>112</v>
      </c>
      <c r="C22" s="83">
        <v>12</v>
      </c>
      <c r="D22" s="83"/>
      <c r="E22" s="83"/>
      <c r="F22" s="83"/>
      <c r="G22" s="16"/>
      <c r="H22" s="72">
        <f t="shared" si="2"/>
        <v>1</v>
      </c>
      <c r="I22" s="18">
        <v>1</v>
      </c>
      <c r="J22" s="57" t="s">
        <v>13</v>
      </c>
      <c r="K22" s="57"/>
      <c r="L22" s="57"/>
      <c r="M22" s="57"/>
      <c r="N22" s="57"/>
      <c r="O22" s="57"/>
    </row>
    <row r="23" spans="1:15" s="67" customFormat="1" ht="21.75" customHeight="1">
      <c r="A23" s="13">
        <v>72</v>
      </c>
      <c r="B23" s="56" t="s">
        <v>113</v>
      </c>
      <c r="C23" s="83">
        <v>0</v>
      </c>
      <c r="D23" s="83"/>
      <c r="E23" s="83"/>
      <c r="F23" s="83"/>
      <c r="G23" s="16"/>
      <c r="H23" s="72">
        <f t="shared" si="2"/>
        <v>1</v>
      </c>
      <c r="I23" s="18">
        <v>1</v>
      </c>
      <c r="J23" s="57" t="s">
        <v>13</v>
      </c>
      <c r="K23" s="57"/>
      <c r="L23" s="57"/>
      <c r="M23" s="57"/>
      <c r="N23" s="57"/>
      <c r="O23" s="57"/>
    </row>
    <row r="24" spans="1:15" s="67" customFormat="1" ht="21.75" customHeight="1">
      <c r="A24" s="13">
        <v>73</v>
      </c>
      <c r="B24" s="40" t="s">
        <v>114</v>
      </c>
      <c r="C24" s="96">
        <v>0</v>
      </c>
      <c r="D24" s="96"/>
      <c r="E24" s="96"/>
      <c r="F24" s="96"/>
      <c r="G24" s="16"/>
      <c r="H24" s="72">
        <f t="shared" si="2"/>
        <v>1</v>
      </c>
      <c r="I24" s="18">
        <v>1</v>
      </c>
      <c r="J24" s="57" t="s">
        <v>13</v>
      </c>
      <c r="K24" s="57"/>
      <c r="L24" s="57"/>
      <c r="M24" s="57"/>
      <c r="N24" s="57"/>
      <c r="O24" s="57"/>
    </row>
    <row r="25" spans="1:15" s="67" customFormat="1" ht="21.75" customHeight="1">
      <c r="A25" s="13">
        <v>74</v>
      </c>
      <c r="B25" s="40" t="s">
        <v>115</v>
      </c>
      <c r="C25" s="83">
        <v>0</v>
      </c>
      <c r="D25" s="83"/>
      <c r="E25" s="83"/>
      <c r="F25" s="83"/>
      <c r="G25" s="16"/>
      <c r="H25" s="72">
        <f t="shared" si="2"/>
        <v>1</v>
      </c>
      <c r="I25" s="18">
        <v>1</v>
      </c>
      <c r="J25" s="57" t="s">
        <v>13</v>
      </c>
      <c r="K25" s="57"/>
      <c r="L25" s="57"/>
      <c r="M25" s="57"/>
      <c r="N25" s="57"/>
      <c r="O25" s="57"/>
    </row>
    <row r="26" spans="1:15" s="67" customFormat="1" ht="31.5" customHeight="1">
      <c r="A26" s="8" t="s">
        <v>116</v>
      </c>
      <c r="B26" s="8"/>
      <c r="C26" s="97" t="s">
        <v>117</v>
      </c>
      <c r="D26" s="8" t="s">
        <v>118</v>
      </c>
      <c r="E26" s="8" t="s">
        <v>119</v>
      </c>
      <c r="F26" s="8" t="s">
        <v>120</v>
      </c>
      <c r="G26" s="8" t="s">
        <v>6</v>
      </c>
      <c r="H26" s="98"/>
      <c r="I26" s="99"/>
      <c r="J26" s="57"/>
      <c r="K26" s="57"/>
      <c r="L26" s="57"/>
      <c r="M26" s="57"/>
      <c r="N26" s="57"/>
      <c r="O26" s="57"/>
    </row>
    <row r="27" spans="1:15" s="67" customFormat="1" ht="20.25" customHeight="1">
      <c r="A27" s="13">
        <v>75</v>
      </c>
      <c r="B27" s="40" t="s">
        <v>121</v>
      </c>
      <c r="C27" s="96"/>
      <c r="D27" s="96"/>
      <c r="E27" s="96"/>
      <c r="F27" s="96"/>
      <c r="G27" s="16"/>
      <c r="H27" s="72">
        <f aca="true" t="shared" si="3" ref="H27:H29">COUNTIF(C27:F27,"&gt;=0")</f>
        <v>0</v>
      </c>
      <c r="I27" s="18">
        <v>4</v>
      </c>
      <c r="J27" s="57" t="s">
        <v>122</v>
      </c>
      <c r="K27" s="57"/>
      <c r="L27" s="57"/>
      <c r="M27" s="57"/>
      <c r="N27" s="57"/>
      <c r="O27" s="57"/>
    </row>
    <row r="28" spans="1:15" s="67" customFormat="1" ht="20.25" customHeight="1">
      <c r="A28" s="13">
        <v>76</v>
      </c>
      <c r="B28" s="40" t="s">
        <v>123</v>
      </c>
      <c r="C28" s="96"/>
      <c r="D28" s="96"/>
      <c r="E28" s="96"/>
      <c r="F28" s="96"/>
      <c r="G28" s="16"/>
      <c r="H28" s="72">
        <f t="shared" si="3"/>
        <v>0</v>
      </c>
      <c r="I28" s="18">
        <v>4</v>
      </c>
      <c r="J28" s="57" t="s">
        <v>122</v>
      </c>
      <c r="K28" s="57"/>
      <c r="L28" s="57"/>
      <c r="M28" s="57"/>
      <c r="N28" s="57"/>
      <c r="O28" s="57"/>
    </row>
    <row r="29" spans="1:15" s="67" customFormat="1" ht="20.25" customHeight="1">
      <c r="A29" s="13">
        <v>77</v>
      </c>
      <c r="B29" s="40" t="s">
        <v>124</v>
      </c>
      <c r="C29" s="96"/>
      <c r="D29" s="96"/>
      <c r="E29" s="96"/>
      <c r="F29" s="96"/>
      <c r="G29" s="16"/>
      <c r="H29" s="72">
        <f t="shared" si="3"/>
        <v>0</v>
      </c>
      <c r="I29" s="18">
        <v>4</v>
      </c>
      <c r="J29" s="57" t="s">
        <v>122</v>
      </c>
      <c r="K29" s="57"/>
      <c r="L29" s="57"/>
      <c r="M29" s="57"/>
      <c r="N29" s="57"/>
      <c r="O29" s="57"/>
    </row>
    <row r="30" spans="1:15" s="67" customFormat="1" ht="15.75" customHeight="1" hidden="1">
      <c r="A30" s="100"/>
      <c r="B30" s="57"/>
      <c r="C30" s="57"/>
      <c r="D30" s="57"/>
      <c r="E30" s="57"/>
      <c r="F30" s="39" t="s">
        <v>125</v>
      </c>
      <c r="G30" s="39"/>
      <c r="H30" s="39">
        <f>SUM(H6:H29)</f>
        <v>21</v>
      </c>
      <c r="I30" s="39">
        <f>SUM(I6:I29)</f>
        <v>33</v>
      </c>
      <c r="J30" s="57"/>
      <c r="K30" s="57"/>
      <c r="L30" s="57"/>
      <c r="M30" s="57"/>
      <c r="N30" s="57"/>
      <c r="O30" s="57"/>
    </row>
    <row r="31" spans="1:15" s="67" customFormat="1" ht="31.5" customHeight="1" hidden="1">
      <c r="A31" s="60" t="s">
        <v>72</v>
      </c>
      <c r="B31" s="57"/>
      <c r="C31" s="57"/>
      <c r="D31" s="57"/>
      <c r="E31" s="57"/>
      <c r="F31" s="57"/>
      <c r="G31" s="57"/>
      <c r="H31" s="57"/>
      <c r="I31" s="57"/>
      <c r="J31" s="57"/>
      <c r="K31" s="57"/>
      <c r="L31" s="57"/>
      <c r="M31" s="57"/>
      <c r="N31" s="57"/>
      <c r="O31" s="57"/>
    </row>
    <row r="32" spans="1:15" s="67" customFormat="1" ht="15.75" customHeight="1" hidden="1">
      <c r="A32" s="63" t="s">
        <v>50</v>
      </c>
      <c r="B32" s="57"/>
      <c r="C32" s="57"/>
      <c r="D32" s="57"/>
      <c r="E32" s="57"/>
      <c r="F32" s="57"/>
      <c r="G32" s="57"/>
      <c r="H32" s="57"/>
      <c r="I32" s="57"/>
      <c r="J32" s="57"/>
      <c r="K32" s="57"/>
      <c r="L32" s="57"/>
      <c r="M32" s="57"/>
      <c r="N32" s="57"/>
      <c r="O32" s="57"/>
    </row>
    <row r="33" spans="1:15" s="67" customFormat="1" ht="15.75" customHeight="1" hidden="1">
      <c r="A33" s="63" t="s">
        <v>73</v>
      </c>
      <c r="B33" s="57"/>
      <c r="C33" s="57"/>
      <c r="D33" s="57"/>
      <c r="E33" s="57"/>
      <c r="F33" s="57"/>
      <c r="G33" s="57"/>
      <c r="H33" s="57"/>
      <c r="I33" s="57"/>
      <c r="J33" s="57"/>
      <c r="K33" s="57"/>
      <c r="L33" s="57"/>
      <c r="M33" s="57"/>
      <c r="N33" s="57"/>
      <c r="O33" s="57"/>
    </row>
    <row r="34" spans="1:15" s="67" customFormat="1" ht="15.75" customHeight="1" hidden="1">
      <c r="A34" s="100"/>
      <c r="B34" s="57"/>
      <c r="C34" s="57"/>
      <c r="D34" s="57"/>
      <c r="E34" s="57"/>
      <c r="F34" s="57"/>
      <c r="G34" s="57"/>
      <c r="H34" s="57"/>
      <c r="I34" s="57"/>
      <c r="J34" s="57"/>
      <c r="K34" s="57"/>
      <c r="L34" s="57"/>
      <c r="M34" s="57"/>
      <c r="N34" s="57"/>
      <c r="O34" s="57"/>
    </row>
    <row r="35" spans="1:15" ht="18.75" customHeight="1" hidden="1">
      <c r="A35" s="101" t="s">
        <v>98</v>
      </c>
      <c r="B35" s="36"/>
      <c r="C35" s="36"/>
      <c r="D35" s="36"/>
      <c r="E35" s="36"/>
      <c r="F35" s="36"/>
      <c r="G35" s="36"/>
      <c r="H35" s="36"/>
      <c r="I35" s="36"/>
      <c r="J35" s="36"/>
      <c r="K35" s="36"/>
      <c r="L35" s="36"/>
      <c r="M35" s="36"/>
      <c r="N35" s="36"/>
      <c r="O35" s="36"/>
    </row>
    <row r="36" spans="1:15" ht="12.75" customHeight="1">
      <c r="A36" s="102"/>
      <c r="B36" s="36"/>
      <c r="C36" s="36"/>
      <c r="D36" s="36"/>
      <c r="E36" s="36"/>
      <c r="F36" s="36"/>
      <c r="G36" s="36"/>
      <c r="H36" s="36"/>
      <c r="I36" s="36"/>
      <c r="J36" s="36"/>
      <c r="K36" s="36"/>
      <c r="L36" s="36"/>
      <c r="M36" s="36"/>
      <c r="N36" s="36"/>
      <c r="O36" s="36"/>
    </row>
    <row r="37" spans="1:15" ht="15.75" customHeight="1">
      <c r="A37" s="102"/>
      <c r="B37" s="36"/>
      <c r="C37" s="36"/>
      <c r="D37" s="36"/>
      <c r="E37" s="36"/>
      <c r="F37" s="36"/>
      <c r="G37" s="36"/>
      <c r="H37" s="36"/>
      <c r="I37" s="36"/>
      <c r="J37" s="36"/>
      <c r="K37" s="36"/>
      <c r="L37" s="36"/>
      <c r="M37" s="36"/>
      <c r="N37" s="36"/>
      <c r="O37" s="36"/>
    </row>
    <row r="38" spans="1:15" ht="15.75" customHeight="1">
      <c r="A38" s="102"/>
      <c r="B38" s="36"/>
      <c r="C38" s="36"/>
      <c r="D38" s="36"/>
      <c r="E38" s="36"/>
      <c r="F38" s="36"/>
      <c r="G38" s="36"/>
      <c r="H38" s="36"/>
      <c r="I38" s="36"/>
      <c r="J38" s="36"/>
      <c r="K38" s="36"/>
      <c r="L38" s="36"/>
      <c r="M38" s="36"/>
      <c r="N38" s="36"/>
      <c r="O38" s="36"/>
    </row>
    <row r="39" spans="1:15" ht="15.75" customHeight="1">
      <c r="A39" s="102"/>
      <c r="B39" s="36"/>
      <c r="C39" s="36"/>
      <c r="D39" s="36"/>
      <c r="E39" s="36"/>
      <c r="F39" s="36"/>
      <c r="G39" s="36"/>
      <c r="H39" s="36"/>
      <c r="I39" s="36"/>
      <c r="J39" s="36"/>
      <c r="K39" s="36"/>
      <c r="L39" s="36"/>
      <c r="M39" s="36"/>
      <c r="N39" s="36"/>
      <c r="O39" s="36"/>
    </row>
    <row r="40" spans="1:15" ht="15.75" customHeight="1">
      <c r="A40" s="102"/>
      <c r="B40" s="36"/>
      <c r="C40" s="36"/>
      <c r="D40" s="36"/>
      <c r="E40" s="36"/>
      <c r="F40" s="36"/>
      <c r="G40" s="36"/>
      <c r="H40" s="36"/>
      <c r="I40" s="36"/>
      <c r="J40" s="36"/>
      <c r="K40" s="36"/>
      <c r="L40" s="36"/>
      <c r="M40" s="36"/>
      <c r="N40" s="36"/>
      <c r="O40" s="36"/>
    </row>
    <row r="41" spans="1:15" ht="15.75" customHeight="1">
      <c r="A41" s="102"/>
      <c r="B41" s="36"/>
      <c r="C41" s="36"/>
      <c r="D41" s="36"/>
      <c r="E41" s="36"/>
      <c r="F41" s="36"/>
      <c r="G41" s="36"/>
      <c r="H41" s="36"/>
      <c r="I41" s="36"/>
      <c r="J41" s="36"/>
      <c r="K41" s="36"/>
      <c r="L41" s="36"/>
      <c r="M41" s="36"/>
      <c r="N41" s="36"/>
      <c r="O41" s="36"/>
    </row>
    <row r="42" spans="1:15" ht="15.75" customHeight="1">
      <c r="A42" s="102"/>
      <c r="B42" s="36"/>
      <c r="C42" s="36"/>
      <c r="D42" s="36"/>
      <c r="E42" s="36"/>
      <c r="F42" s="36"/>
      <c r="G42" s="36"/>
      <c r="H42" s="36"/>
      <c r="I42" s="36"/>
      <c r="J42" s="36"/>
      <c r="K42" s="36"/>
      <c r="L42" s="36"/>
      <c r="M42" s="36"/>
      <c r="N42" s="36"/>
      <c r="O42" s="36"/>
    </row>
    <row r="43" spans="1:15" ht="15.75" customHeight="1">
      <c r="A43" s="102"/>
      <c r="B43" s="36"/>
      <c r="C43" s="36"/>
      <c r="D43" s="36"/>
      <c r="E43" s="36"/>
      <c r="F43" s="36"/>
      <c r="G43" s="36"/>
      <c r="H43" s="36"/>
      <c r="I43" s="36"/>
      <c r="J43" s="36"/>
      <c r="K43" s="36"/>
      <c r="L43" s="36"/>
      <c r="M43" s="36"/>
      <c r="N43" s="36"/>
      <c r="O43" s="36"/>
    </row>
    <row r="44" spans="1:15" ht="15.75" customHeight="1">
      <c r="A44" s="102"/>
      <c r="B44" s="36"/>
      <c r="C44" s="36"/>
      <c r="D44" s="36"/>
      <c r="E44" s="36"/>
      <c r="F44" s="36"/>
      <c r="G44" s="36"/>
      <c r="H44" s="36"/>
      <c r="I44" s="36"/>
      <c r="J44" s="36"/>
      <c r="K44" s="36"/>
      <c r="L44" s="36"/>
      <c r="M44" s="36"/>
      <c r="N44" s="36"/>
      <c r="O44" s="36"/>
    </row>
    <row r="45" spans="1:15" ht="15.75" customHeight="1">
      <c r="A45" s="102"/>
      <c r="B45" s="36"/>
      <c r="C45" s="36"/>
      <c r="D45" s="36"/>
      <c r="E45" s="36"/>
      <c r="F45" s="36"/>
      <c r="G45" s="36"/>
      <c r="H45" s="36"/>
      <c r="I45" s="36"/>
      <c r="J45" s="36"/>
      <c r="K45" s="36"/>
      <c r="L45" s="36"/>
      <c r="M45" s="36"/>
      <c r="N45" s="36"/>
      <c r="O45" s="36"/>
    </row>
    <row r="46" spans="1:15" ht="15.75" customHeight="1">
      <c r="A46" s="102"/>
      <c r="B46" s="36"/>
      <c r="C46" s="36"/>
      <c r="D46" s="36"/>
      <c r="E46" s="36"/>
      <c r="F46" s="36"/>
      <c r="G46" s="36"/>
      <c r="H46" s="36"/>
      <c r="I46" s="36"/>
      <c r="J46" s="36"/>
      <c r="K46" s="36"/>
      <c r="L46" s="36"/>
      <c r="M46" s="36"/>
      <c r="N46" s="36"/>
      <c r="O46" s="36"/>
    </row>
    <row r="47" spans="1:15" ht="15.75" customHeight="1">
      <c r="A47" s="102"/>
      <c r="B47" s="36"/>
      <c r="C47" s="36"/>
      <c r="D47" s="36"/>
      <c r="E47" s="36"/>
      <c r="F47" s="36"/>
      <c r="G47" s="36"/>
      <c r="H47" s="36"/>
      <c r="I47" s="36"/>
      <c r="J47" s="36"/>
      <c r="K47" s="36"/>
      <c r="L47" s="36"/>
      <c r="M47" s="36"/>
      <c r="N47" s="36"/>
      <c r="O47" s="36"/>
    </row>
    <row r="48" spans="1:15" ht="15.75" customHeight="1">
      <c r="A48" s="102"/>
      <c r="B48" s="36"/>
      <c r="C48" s="36"/>
      <c r="D48" s="36"/>
      <c r="E48" s="36"/>
      <c r="F48" s="36"/>
      <c r="G48" s="36"/>
      <c r="H48" s="36"/>
      <c r="I48" s="36"/>
      <c r="J48" s="36"/>
      <c r="K48" s="36"/>
      <c r="L48" s="36"/>
      <c r="M48" s="36"/>
      <c r="N48" s="36"/>
      <c r="O48" s="36"/>
    </row>
    <row r="49" spans="1:15" ht="15.75" customHeight="1">
      <c r="A49" s="102"/>
      <c r="B49" s="36"/>
      <c r="C49" s="36"/>
      <c r="D49" s="36"/>
      <c r="E49" s="36"/>
      <c r="F49" s="36"/>
      <c r="G49" s="36"/>
      <c r="H49" s="36"/>
      <c r="I49" s="36"/>
      <c r="J49" s="36"/>
      <c r="K49" s="36"/>
      <c r="L49" s="36"/>
      <c r="M49" s="36"/>
      <c r="N49" s="36"/>
      <c r="O49" s="36"/>
    </row>
    <row r="50" spans="1:15" ht="15.75" customHeight="1">
      <c r="A50" s="102"/>
      <c r="B50" s="36"/>
      <c r="C50" s="36"/>
      <c r="D50" s="36"/>
      <c r="E50" s="36"/>
      <c r="F50" s="36"/>
      <c r="G50" s="36"/>
      <c r="H50" s="36"/>
      <c r="I50" s="36"/>
      <c r="J50" s="36"/>
      <c r="K50" s="36"/>
      <c r="L50" s="36"/>
      <c r="M50" s="36"/>
      <c r="N50" s="36"/>
      <c r="O50" s="36"/>
    </row>
    <row r="51" spans="1:8" ht="15.75" customHeight="1">
      <c r="A51" s="102"/>
      <c r="B51" s="36"/>
      <c r="C51" s="36"/>
      <c r="D51" s="36"/>
      <c r="E51" s="36"/>
      <c r="F51" s="36"/>
      <c r="G51" s="36"/>
      <c r="H51" s="36"/>
    </row>
    <row r="52" spans="1:8" ht="15.75" customHeight="1">
      <c r="A52" s="102"/>
      <c r="B52" s="36"/>
      <c r="C52" s="36"/>
      <c r="D52" s="36"/>
      <c r="E52" s="36"/>
      <c r="F52" s="36"/>
      <c r="G52" s="36"/>
      <c r="H52" s="36"/>
    </row>
    <row r="53" spans="1:8" ht="15.75" customHeight="1">
      <c r="A53" s="102"/>
      <c r="B53" s="36"/>
      <c r="C53" s="36"/>
      <c r="D53" s="36"/>
      <c r="E53" s="36"/>
      <c r="F53" s="36"/>
      <c r="G53" s="36"/>
      <c r="H53" s="36"/>
    </row>
    <row r="54" spans="1:8" ht="15.75" customHeight="1">
      <c r="A54" s="102"/>
      <c r="B54" s="36"/>
      <c r="C54" s="36"/>
      <c r="D54" s="36"/>
      <c r="E54" s="36"/>
      <c r="F54" s="36"/>
      <c r="G54" s="36"/>
      <c r="H54" s="36"/>
    </row>
    <row r="55" spans="1:8" ht="15.75" customHeight="1">
      <c r="A55" s="102"/>
      <c r="B55" s="36"/>
      <c r="C55" s="36"/>
      <c r="D55" s="36"/>
      <c r="E55" s="36"/>
      <c r="F55" s="36"/>
      <c r="G55" s="36"/>
      <c r="H55" s="36"/>
    </row>
    <row r="56" spans="1:8" ht="15.75" customHeight="1">
      <c r="A56" s="102"/>
      <c r="B56" s="36"/>
      <c r="C56" s="36"/>
      <c r="D56" s="36"/>
      <c r="E56" s="36"/>
      <c r="F56" s="36"/>
      <c r="G56" s="36"/>
      <c r="H56" s="36"/>
    </row>
    <row r="57" spans="1:8" ht="15.75" customHeight="1">
      <c r="A57" s="102"/>
      <c r="B57" s="36"/>
      <c r="C57" s="36"/>
      <c r="D57" s="36"/>
      <c r="E57" s="36"/>
      <c r="F57" s="36"/>
      <c r="G57" s="36"/>
      <c r="H57" s="36"/>
    </row>
  </sheetData>
  <sheetProtection password="F786" sheet="1" formatRows="0"/>
  <mergeCells count="26">
    <mergeCell ref="A1:F1"/>
    <mergeCell ref="A2:I2"/>
    <mergeCell ref="A3:G3"/>
    <mergeCell ref="A4:G4"/>
    <mergeCell ref="C5:F5"/>
    <mergeCell ref="A7:A9"/>
    <mergeCell ref="B7:B9"/>
    <mergeCell ref="D7:F7"/>
    <mergeCell ref="H7:H9"/>
    <mergeCell ref="I7:I9"/>
    <mergeCell ref="D8:F8"/>
    <mergeCell ref="D9:F9"/>
    <mergeCell ref="C13:F13"/>
    <mergeCell ref="C14:F14"/>
    <mergeCell ref="C15:F15"/>
    <mergeCell ref="C16:F16"/>
    <mergeCell ref="C17:F17"/>
    <mergeCell ref="C18:F18"/>
    <mergeCell ref="D19:F19"/>
    <mergeCell ref="C20:F20"/>
    <mergeCell ref="C21:F21"/>
    <mergeCell ref="C22:F22"/>
    <mergeCell ref="C23:F23"/>
    <mergeCell ref="C24:F24"/>
    <mergeCell ref="C25:F25"/>
    <mergeCell ref="A26:B26"/>
  </mergeCells>
  <dataValidations count="9">
    <dataValidation type="whole" operator="greaterThanOrEqual" allowBlank="1" showErrorMessage="1" errorTitle="Conteúdo Inválido" error="Digite apenas números inteiros ou deixe em branco." sqref="C15:F18 C20:F20 C22:F23 C25:F25">
      <formula1>0</formula1>
    </dataValidation>
    <dataValidation operator="greaterThanOrEqual" allowBlank="1" showErrorMessage="1" sqref="G6:G13 G15:G25 G27:G29">
      <formula1>0</formula1>
    </dataValidation>
    <dataValidation type="whole" operator="greaterThanOrEqual" allowBlank="1" showErrorMessage="1" errorTitle="Conteúdo Inválido" error="Digite apenas números inteiros ou deixe em branco.&#10;" sqref="C21:F21">
      <formula1>0</formula1>
    </dataValidation>
    <dataValidation type="whole" operator="greaterThanOrEqual" allowBlank="1" showErrorMessage="1" errorTitle="Conteúdo Inválido" error="Digite apenas números ou deixe em branco." sqref="C24:F24">
      <formula1>0</formula1>
    </dataValidation>
    <dataValidation type="list" allowBlank="1" showErrorMessage="1" errorTitle="CONTEÚDO INVÁLIDO" error="Selecione apenas &quot;SIM&quot;, &quot;NÃO&quot; ou DEL para limpar o campo.&#10;" sqref="C19">
      <formula1>$A$31:$A$33</formula1>
      <formula2>0</formula2>
    </dataValidation>
    <dataValidation type="decimal" operator="greaterThanOrEqual" allowBlank="1" showErrorMessage="1" errorTitle="Conteúdo Inválido" error="Digite apenas números ou deixe em branco.&#10;&#10;" sqref="C27:F29">
      <formula1>0</formula1>
    </dataValidation>
    <dataValidation type="whole" operator="greaterThanOrEqual" showErrorMessage="1" errorTitle="Conteúdo Inválido" error="Digite apenas números inteiros ou deixe em branco." sqref="C6 E6 C10:C12 E10:E12">
      <formula1>0</formula1>
    </dataValidation>
    <dataValidation allowBlank="1" showErrorMessage="1" errorTitle="Conteúdo inválido" error="Digite apenas números inteiros ou deixe em branco." sqref="C13:F13">
      <formula1>0</formula1>
      <formula2>0</formula2>
    </dataValidation>
    <dataValidation type="list" allowBlank="1" showInputMessage="1" showErrorMessage="1" prompt="Digite &quot;X&quot; se a resposta for afirmativa&#10;" errorTitle="ATENÇÃO" error="Assinale com &quot;X&quot; ou deixe em branco" sqref="C7:C9">
      <formula1>$A$34:$A$35</formula1>
      <formula2>0</formula2>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Plan5">
    <tabColor indexed="42"/>
  </sheetPr>
  <dimension ref="A1:AA178"/>
  <sheetViews>
    <sheetView zoomScale="85" zoomScaleNormal="85" workbookViewId="0" topLeftCell="A55">
      <selection activeCell="D15" sqref="D15"/>
    </sheetView>
  </sheetViews>
  <sheetFormatPr defaultColWidth="13.7109375" defaultRowHeight="15.75" customHeight="1"/>
  <cols>
    <col min="1" max="1" width="14.421875" style="78" customWidth="1"/>
    <col min="2" max="2" width="34.7109375" style="103" customWidth="1"/>
    <col min="3" max="3" width="43.8515625" style="103" customWidth="1"/>
    <col min="4" max="4" width="15.421875" style="78" customWidth="1"/>
    <col min="5" max="5" width="15.00390625" style="78" customWidth="1"/>
    <col min="6" max="6" width="81.00390625" style="78" customWidth="1"/>
    <col min="7" max="7" width="8.140625" style="78" hidden="1" customWidth="1"/>
    <col min="8" max="8" width="9.57421875" style="37" hidden="1" customWidth="1"/>
    <col min="9" max="9" width="6.421875" style="37" hidden="1" customWidth="1"/>
    <col min="10" max="16384" width="14.421875" style="37" customWidth="1"/>
  </cols>
  <sheetData>
    <row r="1" spans="1:6" s="1" customFormat="1" ht="33" customHeight="1" hidden="1">
      <c r="A1" s="33" t="s">
        <v>0</v>
      </c>
      <c r="B1" s="33"/>
      <c r="C1" s="33"/>
      <c r="D1" s="33"/>
      <c r="E1" s="33"/>
      <c r="F1" s="33"/>
    </row>
    <row r="2" spans="1:7" s="1" customFormat="1" ht="92.25" customHeight="1">
      <c r="A2" s="4" t="s">
        <v>74</v>
      </c>
      <c r="B2" s="4"/>
      <c r="C2" s="4"/>
      <c r="D2" s="4"/>
      <c r="E2" s="4"/>
      <c r="F2" s="4"/>
      <c r="G2" s="5"/>
    </row>
    <row r="3" spans="1:15" s="67" customFormat="1" ht="27.75" customHeight="1">
      <c r="A3" s="64" t="s">
        <v>126</v>
      </c>
      <c r="B3" s="64"/>
      <c r="C3" s="64"/>
      <c r="D3" s="64"/>
      <c r="E3" s="64"/>
      <c r="F3" s="64"/>
      <c r="G3" s="104"/>
      <c r="H3" s="104"/>
      <c r="I3" s="104"/>
      <c r="J3" s="57"/>
      <c r="K3" s="57"/>
      <c r="L3" s="57"/>
      <c r="M3" s="57"/>
      <c r="N3" s="57"/>
      <c r="O3" s="57"/>
    </row>
    <row r="4" spans="1:27" s="67" customFormat="1" ht="22.5" customHeight="1">
      <c r="A4" s="8" t="s">
        <v>3</v>
      </c>
      <c r="B4" s="97" t="s">
        <v>4</v>
      </c>
      <c r="C4" s="97"/>
      <c r="D4" s="8" t="s">
        <v>45</v>
      </c>
      <c r="E4" s="8"/>
      <c r="F4" s="105" t="s">
        <v>6</v>
      </c>
      <c r="G4" s="8"/>
      <c r="H4" s="8"/>
      <c r="I4" s="8"/>
      <c r="J4" s="57"/>
      <c r="K4" s="57"/>
      <c r="L4" s="57"/>
      <c r="M4" s="57"/>
      <c r="N4" s="57"/>
      <c r="O4" s="57"/>
      <c r="P4" s="57"/>
      <c r="Q4" s="57"/>
      <c r="R4" s="57"/>
      <c r="S4" s="57"/>
      <c r="T4" s="57"/>
      <c r="U4" s="57"/>
      <c r="V4" s="57"/>
      <c r="W4" s="57"/>
      <c r="X4" s="57"/>
      <c r="Y4" s="57"/>
      <c r="Z4" s="57"/>
      <c r="AA4" s="57"/>
    </row>
    <row r="5" spans="1:27" s="67" customFormat="1" ht="22.5" customHeight="1">
      <c r="A5" s="8" t="s">
        <v>127</v>
      </c>
      <c r="B5" s="8"/>
      <c r="C5" s="8"/>
      <c r="D5" s="8"/>
      <c r="E5" s="8"/>
      <c r="F5" s="8"/>
      <c r="G5" s="8" t="s">
        <v>7</v>
      </c>
      <c r="H5" s="8" t="s">
        <v>8</v>
      </c>
      <c r="I5" s="97" t="s">
        <v>128</v>
      </c>
      <c r="J5" s="57"/>
      <c r="K5" s="57"/>
      <c r="L5" s="57"/>
      <c r="M5" s="57"/>
      <c r="N5" s="57"/>
      <c r="O5" s="57"/>
      <c r="P5" s="57"/>
      <c r="Q5" s="57"/>
      <c r="R5" s="57"/>
      <c r="S5" s="57"/>
      <c r="T5" s="57"/>
      <c r="U5" s="57"/>
      <c r="V5" s="57"/>
      <c r="W5" s="57"/>
      <c r="X5" s="57"/>
      <c r="Y5" s="57"/>
      <c r="Z5" s="57"/>
      <c r="AA5" s="57"/>
    </row>
    <row r="6" spans="1:27" s="67" customFormat="1" ht="22.5" customHeight="1">
      <c r="A6" s="13">
        <v>78</v>
      </c>
      <c r="B6" s="106" t="s">
        <v>129</v>
      </c>
      <c r="C6" s="106"/>
      <c r="D6" s="68">
        <v>49</v>
      </c>
      <c r="E6" s="68"/>
      <c r="F6" s="16"/>
      <c r="G6" s="107">
        <f>COUNTIF(D6,"&gt;0")</f>
        <v>1</v>
      </c>
      <c r="H6" s="18">
        <v>1</v>
      </c>
      <c r="I6" s="108" t="s">
        <v>130</v>
      </c>
      <c r="J6" s="57"/>
      <c r="K6" s="57"/>
      <c r="L6" s="57"/>
      <c r="M6" s="57"/>
      <c r="N6" s="57"/>
      <c r="O6" s="57"/>
      <c r="P6" s="57"/>
      <c r="Q6" s="57"/>
      <c r="R6" s="57"/>
      <c r="S6" s="57"/>
      <c r="T6" s="57"/>
      <c r="U6" s="57"/>
      <c r="V6" s="57"/>
      <c r="W6" s="57"/>
      <c r="X6" s="57"/>
      <c r="Y6" s="57"/>
      <c r="Z6" s="57"/>
      <c r="AA6" s="57"/>
    </row>
    <row r="7" spans="1:27" s="67" customFormat="1" ht="22.5" customHeight="1">
      <c r="A7" s="13">
        <v>79</v>
      </c>
      <c r="B7" s="106" t="s">
        <v>131</v>
      </c>
      <c r="C7" s="106"/>
      <c r="D7" s="68">
        <v>11</v>
      </c>
      <c r="E7" s="68"/>
      <c r="F7" s="16"/>
      <c r="G7" s="107">
        <f aca="true" t="shared" si="0" ref="G7:G10">COUNTIF(D7,"&gt;=0")</f>
        <v>1</v>
      </c>
      <c r="H7" s="18">
        <v>1</v>
      </c>
      <c r="I7" s="108" t="s">
        <v>17</v>
      </c>
      <c r="J7" s="57"/>
      <c r="K7" s="57"/>
      <c r="L7" s="57"/>
      <c r="M7" s="57"/>
      <c r="N7" s="57"/>
      <c r="O7" s="57"/>
      <c r="P7" s="57"/>
      <c r="Q7" s="57"/>
      <c r="R7" s="57"/>
      <c r="S7" s="57"/>
      <c r="T7" s="57"/>
      <c r="U7" s="57"/>
      <c r="V7" s="57"/>
      <c r="W7" s="57"/>
      <c r="X7" s="57"/>
      <c r="Y7" s="57"/>
      <c r="Z7" s="57"/>
      <c r="AA7" s="57"/>
    </row>
    <row r="8" spans="1:27" s="67" customFormat="1" ht="22.5" customHeight="1">
      <c r="A8" s="13">
        <v>80</v>
      </c>
      <c r="B8" s="106" t="s">
        <v>132</v>
      </c>
      <c r="C8" s="106"/>
      <c r="D8" s="68">
        <v>7</v>
      </c>
      <c r="E8" s="68"/>
      <c r="F8" s="16"/>
      <c r="G8" s="107">
        <f t="shared" si="0"/>
        <v>1</v>
      </c>
      <c r="H8" s="18">
        <v>1</v>
      </c>
      <c r="I8" s="108" t="s">
        <v>17</v>
      </c>
      <c r="J8" s="57"/>
      <c r="K8" s="57"/>
      <c r="L8" s="57"/>
      <c r="M8" s="57"/>
      <c r="N8" s="57"/>
      <c r="O8" s="57"/>
      <c r="P8" s="57"/>
      <c r="Q8" s="57"/>
      <c r="R8" s="57"/>
      <c r="S8" s="57"/>
      <c r="T8" s="57"/>
      <c r="U8" s="57"/>
      <c r="V8" s="57"/>
      <c r="W8" s="57"/>
      <c r="X8" s="57"/>
      <c r="Y8" s="57"/>
      <c r="Z8" s="57"/>
      <c r="AA8" s="57"/>
    </row>
    <row r="9" spans="1:27" s="67" customFormat="1" ht="22.5" customHeight="1">
      <c r="A9" s="13">
        <v>81</v>
      </c>
      <c r="B9" s="106" t="s">
        <v>133</v>
      </c>
      <c r="C9" s="106"/>
      <c r="D9" s="68">
        <v>1</v>
      </c>
      <c r="E9" s="68"/>
      <c r="F9" s="16"/>
      <c r="G9" s="107">
        <f t="shared" si="0"/>
        <v>1</v>
      </c>
      <c r="H9" s="18">
        <v>1</v>
      </c>
      <c r="I9" s="108" t="s">
        <v>17</v>
      </c>
      <c r="J9" s="57"/>
      <c r="K9" s="57"/>
      <c r="L9" s="57"/>
      <c r="M9" s="57"/>
      <c r="N9" s="57"/>
      <c r="O9" s="57"/>
      <c r="P9" s="57"/>
      <c r="Q9" s="57"/>
      <c r="R9" s="57"/>
      <c r="S9" s="57"/>
      <c r="T9" s="57"/>
      <c r="U9" s="57"/>
      <c r="V9" s="57"/>
      <c r="W9" s="57"/>
      <c r="X9" s="57"/>
      <c r="Y9" s="57"/>
      <c r="Z9" s="57"/>
      <c r="AA9" s="57"/>
    </row>
    <row r="10" spans="1:27" s="67" customFormat="1" ht="22.5" customHeight="1">
      <c r="A10" s="13">
        <v>82</v>
      </c>
      <c r="B10" s="109" t="s">
        <v>134</v>
      </c>
      <c r="C10" s="109"/>
      <c r="D10" s="68">
        <v>1</v>
      </c>
      <c r="E10" s="68"/>
      <c r="F10" s="16"/>
      <c r="G10" s="107">
        <f t="shared" si="0"/>
        <v>1</v>
      </c>
      <c r="H10" s="18">
        <v>1</v>
      </c>
      <c r="I10" s="108" t="s">
        <v>17</v>
      </c>
      <c r="J10" s="57"/>
      <c r="K10" s="57"/>
      <c r="L10" s="57"/>
      <c r="M10" s="57"/>
      <c r="N10" s="57"/>
      <c r="O10" s="57"/>
      <c r="P10" s="57"/>
      <c r="Q10" s="57"/>
      <c r="R10" s="57"/>
      <c r="S10" s="57"/>
      <c r="T10" s="57"/>
      <c r="U10" s="57"/>
      <c r="V10" s="57"/>
      <c r="W10" s="57"/>
      <c r="X10" s="57"/>
      <c r="Y10" s="57"/>
      <c r="Z10" s="57"/>
      <c r="AA10" s="57"/>
    </row>
    <row r="11" spans="1:27" s="67" customFormat="1" ht="22.5" customHeight="1">
      <c r="A11" s="8" t="s">
        <v>135</v>
      </c>
      <c r="B11" s="8"/>
      <c r="C11" s="8"/>
      <c r="D11" s="8"/>
      <c r="E11" s="8"/>
      <c r="F11" s="8"/>
      <c r="G11" s="110"/>
      <c r="H11" s="110"/>
      <c r="I11" s="108"/>
      <c r="J11" s="57"/>
      <c r="K11" s="57"/>
      <c r="L11" s="57"/>
      <c r="M11" s="57"/>
      <c r="N11" s="57"/>
      <c r="O11" s="57"/>
      <c r="P11" s="57"/>
      <c r="Q11" s="57"/>
      <c r="R11" s="57"/>
      <c r="S11" s="57"/>
      <c r="T11" s="57"/>
      <c r="U11" s="57"/>
      <c r="V11" s="57"/>
      <c r="W11" s="57"/>
      <c r="X11" s="57"/>
      <c r="Y11" s="57"/>
      <c r="Z11" s="57"/>
      <c r="AA11" s="57"/>
    </row>
    <row r="12" spans="1:27" s="67" customFormat="1" ht="22.5" customHeight="1">
      <c r="A12" s="13">
        <v>83</v>
      </c>
      <c r="B12" s="106" t="s">
        <v>136</v>
      </c>
      <c r="C12" s="106"/>
      <c r="D12" s="73" t="s">
        <v>73</v>
      </c>
      <c r="E12" s="73"/>
      <c r="F12" s="16"/>
      <c r="G12" s="72">
        <f aca="true" t="shared" si="1" ref="G12:G13">IF(OR(D12="SIM OU NÃO?",D12=""),0,1)</f>
        <v>1</v>
      </c>
      <c r="H12" s="18">
        <v>1</v>
      </c>
      <c r="I12" s="108"/>
      <c r="J12" s="57"/>
      <c r="K12" s="57"/>
      <c r="L12" s="57"/>
      <c r="M12" s="57"/>
      <c r="N12" s="57"/>
      <c r="O12" s="57"/>
      <c r="P12" s="57"/>
      <c r="Q12" s="57"/>
      <c r="R12" s="57"/>
      <c r="S12" s="57"/>
      <c r="T12" s="57"/>
      <c r="U12" s="57"/>
      <c r="V12" s="57"/>
      <c r="W12" s="57"/>
      <c r="X12" s="57"/>
      <c r="Y12" s="57"/>
      <c r="Z12" s="57"/>
      <c r="AA12" s="57"/>
    </row>
    <row r="13" spans="1:27" s="67" customFormat="1" ht="22.5" customHeight="1">
      <c r="A13" s="13">
        <v>84</v>
      </c>
      <c r="B13" s="106" t="s">
        <v>137</v>
      </c>
      <c r="C13" s="106"/>
      <c r="D13" s="73" t="s">
        <v>73</v>
      </c>
      <c r="E13" s="73"/>
      <c r="F13" s="16"/>
      <c r="G13" s="72">
        <f t="shared" si="1"/>
        <v>1</v>
      </c>
      <c r="H13" s="18">
        <v>1</v>
      </c>
      <c r="I13" s="108"/>
      <c r="J13" s="57"/>
      <c r="K13" s="57"/>
      <c r="L13" s="57"/>
      <c r="M13" s="57"/>
      <c r="N13" s="57"/>
      <c r="O13" s="57"/>
      <c r="P13" s="57"/>
      <c r="Q13" s="57"/>
      <c r="R13" s="57"/>
      <c r="S13" s="57"/>
      <c r="T13" s="57"/>
      <c r="U13" s="57"/>
      <c r="V13" s="57"/>
      <c r="W13" s="57"/>
      <c r="X13" s="57"/>
      <c r="Y13" s="57"/>
      <c r="Z13" s="57"/>
      <c r="AA13" s="57"/>
    </row>
    <row r="14" spans="1:27" s="67" customFormat="1" ht="22.5" customHeight="1">
      <c r="A14" s="8" t="s">
        <v>138</v>
      </c>
      <c r="B14" s="8"/>
      <c r="C14" s="8"/>
      <c r="D14" s="8"/>
      <c r="E14" s="8"/>
      <c r="F14" s="8"/>
      <c r="G14" s="110"/>
      <c r="H14" s="110"/>
      <c r="I14" s="108"/>
      <c r="J14" s="57"/>
      <c r="K14" s="57"/>
      <c r="L14" s="57"/>
      <c r="M14" s="57"/>
      <c r="N14" s="57"/>
      <c r="O14" s="57"/>
      <c r="P14" s="57"/>
      <c r="Q14" s="57"/>
      <c r="R14" s="57"/>
      <c r="S14" s="57"/>
      <c r="T14" s="57"/>
      <c r="U14" s="57"/>
      <c r="V14" s="57"/>
      <c r="W14" s="57"/>
      <c r="X14" s="57"/>
      <c r="Y14" s="57"/>
      <c r="Z14" s="57"/>
      <c r="AA14" s="57"/>
    </row>
    <row r="15" spans="1:27" s="67" customFormat="1" ht="22.5" customHeight="1">
      <c r="A15" s="13">
        <v>85</v>
      </c>
      <c r="B15" s="106" t="s">
        <v>139</v>
      </c>
      <c r="C15" s="106"/>
      <c r="D15" s="73" t="s">
        <v>73</v>
      </c>
      <c r="E15" s="73"/>
      <c r="F15" s="16"/>
      <c r="G15" s="72">
        <f aca="true" t="shared" si="2" ref="G15:G17">IF(OR(D15="SIM OU NÃO?",D15=""),0,1)</f>
        <v>1</v>
      </c>
      <c r="H15" s="18">
        <v>1</v>
      </c>
      <c r="I15" s="108"/>
      <c r="J15" s="57"/>
      <c r="K15" s="57"/>
      <c r="L15" s="57"/>
      <c r="M15" s="57"/>
      <c r="N15" s="57"/>
      <c r="O15" s="57"/>
      <c r="P15" s="57"/>
      <c r="Q15" s="57"/>
      <c r="R15" s="57"/>
      <c r="S15" s="57"/>
      <c r="T15" s="57"/>
      <c r="U15" s="57"/>
      <c r="V15" s="57"/>
      <c r="W15" s="57"/>
      <c r="X15" s="57"/>
      <c r="Y15" s="57"/>
      <c r="Z15" s="57"/>
      <c r="AA15" s="57"/>
    </row>
    <row r="16" spans="1:27" s="67" customFormat="1" ht="22.5" customHeight="1">
      <c r="A16" s="13">
        <v>86</v>
      </c>
      <c r="B16" s="106" t="s">
        <v>140</v>
      </c>
      <c r="C16" s="106"/>
      <c r="D16" s="73" t="s">
        <v>73</v>
      </c>
      <c r="E16" s="73"/>
      <c r="F16" s="16"/>
      <c r="G16" s="72">
        <f t="shared" si="2"/>
        <v>1</v>
      </c>
      <c r="H16" s="18">
        <v>1</v>
      </c>
      <c r="I16" s="108"/>
      <c r="J16" s="57"/>
      <c r="K16" s="57"/>
      <c r="L16" s="57"/>
      <c r="M16" s="57"/>
      <c r="N16" s="57"/>
      <c r="O16" s="57"/>
      <c r="P16" s="57"/>
      <c r="Q16" s="57"/>
      <c r="R16" s="57"/>
      <c r="S16" s="57"/>
      <c r="T16" s="57"/>
      <c r="U16" s="57"/>
      <c r="V16" s="57"/>
      <c r="W16" s="57"/>
      <c r="X16" s="57"/>
      <c r="Y16" s="57"/>
      <c r="Z16" s="57"/>
      <c r="AA16" s="57"/>
    </row>
    <row r="17" spans="1:27" s="67" customFormat="1" ht="22.5" customHeight="1">
      <c r="A17" s="13">
        <v>87</v>
      </c>
      <c r="B17" s="106" t="s">
        <v>141</v>
      </c>
      <c r="C17" s="106"/>
      <c r="D17" s="73" t="s">
        <v>73</v>
      </c>
      <c r="E17" s="73"/>
      <c r="F17" s="16"/>
      <c r="G17" s="72">
        <f t="shared" si="2"/>
        <v>1</v>
      </c>
      <c r="H17" s="18">
        <v>1</v>
      </c>
      <c r="I17" s="108"/>
      <c r="J17" s="57"/>
      <c r="K17" s="57"/>
      <c r="L17" s="57"/>
      <c r="M17" s="57"/>
      <c r="N17" s="57"/>
      <c r="O17" s="57"/>
      <c r="P17" s="57"/>
      <c r="Q17" s="57"/>
      <c r="R17" s="57"/>
      <c r="S17" s="57"/>
      <c r="T17" s="57"/>
      <c r="U17" s="57"/>
      <c r="V17" s="57"/>
      <c r="W17" s="57"/>
      <c r="X17" s="57"/>
      <c r="Y17" s="57"/>
      <c r="Z17" s="57"/>
      <c r="AA17" s="57"/>
    </row>
    <row r="18" spans="1:27" s="67" customFormat="1" ht="22.5" customHeight="1">
      <c r="A18" s="8" t="s">
        <v>142</v>
      </c>
      <c r="B18" s="8"/>
      <c r="C18" s="8"/>
      <c r="D18" s="8"/>
      <c r="E18" s="8"/>
      <c r="F18" s="8"/>
      <c r="G18" s="110"/>
      <c r="H18" s="110"/>
      <c r="I18" s="108"/>
      <c r="J18" s="57"/>
      <c r="K18" s="57"/>
      <c r="L18" s="57"/>
      <c r="M18" s="57"/>
      <c r="N18" s="57"/>
      <c r="O18" s="57"/>
      <c r="P18" s="57"/>
      <c r="Q18" s="57"/>
      <c r="R18" s="57"/>
      <c r="S18" s="57"/>
      <c r="T18" s="57"/>
      <c r="U18" s="57"/>
      <c r="V18" s="57"/>
      <c r="W18" s="57"/>
      <c r="X18" s="57"/>
      <c r="Y18" s="57"/>
      <c r="Z18" s="57"/>
      <c r="AA18" s="57"/>
    </row>
    <row r="19" spans="1:27" s="67" customFormat="1" ht="22.5" customHeight="1">
      <c r="A19" s="13">
        <v>88</v>
      </c>
      <c r="B19" s="106" t="s">
        <v>143</v>
      </c>
      <c r="C19" s="106"/>
      <c r="D19" s="73" t="s">
        <v>73</v>
      </c>
      <c r="E19" s="73"/>
      <c r="F19" s="16"/>
      <c r="G19" s="72">
        <f aca="true" t="shared" si="3" ref="G19:G25">IF(OR(D19="SIM OU NÃO?",D19=""),0,1)</f>
        <v>1</v>
      </c>
      <c r="H19" s="18">
        <v>1</v>
      </c>
      <c r="I19" s="108"/>
      <c r="J19" s="57"/>
      <c r="K19" s="57"/>
      <c r="L19" s="57"/>
      <c r="M19" s="57"/>
      <c r="N19" s="57"/>
      <c r="O19" s="57"/>
      <c r="P19" s="57"/>
      <c r="Q19" s="57"/>
      <c r="R19" s="57"/>
      <c r="S19" s="57"/>
      <c r="T19" s="57"/>
      <c r="U19" s="57"/>
      <c r="V19" s="57"/>
      <c r="W19" s="57"/>
      <c r="X19" s="57"/>
      <c r="Y19" s="57"/>
      <c r="Z19" s="57"/>
      <c r="AA19" s="57"/>
    </row>
    <row r="20" spans="1:27" s="67" customFormat="1" ht="22.5" customHeight="1">
      <c r="A20" s="13">
        <v>89</v>
      </c>
      <c r="B20" s="106" t="s">
        <v>144</v>
      </c>
      <c r="C20" s="106"/>
      <c r="D20" s="73" t="s">
        <v>73</v>
      </c>
      <c r="E20" s="73"/>
      <c r="F20" s="16"/>
      <c r="G20" s="72">
        <f t="shared" si="3"/>
        <v>1</v>
      </c>
      <c r="H20" s="18">
        <v>1</v>
      </c>
      <c r="I20" s="108"/>
      <c r="J20" s="57"/>
      <c r="K20" s="57"/>
      <c r="L20" s="57"/>
      <c r="M20" s="57"/>
      <c r="N20" s="57"/>
      <c r="O20" s="57"/>
      <c r="P20" s="57"/>
      <c r="Q20" s="57"/>
      <c r="R20" s="57"/>
      <c r="S20" s="57"/>
      <c r="T20" s="57"/>
      <c r="U20" s="57"/>
      <c r="V20" s="57"/>
      <c r="W20" s="57"/>
      <c r="X20" s="57"/>
      <c r="Y20" s="57"/>
      <c r="Z20" s="57"/>
      <c r="AA20" s="57"/>
    </row>
    <row r="21" spans="1:27" s="67" customFormat="1" ht="22.5" customHeight="1">
      <c r="A21" s="13">
        <v>90</v>
      </c>
      <c r="B21" s="106" t="s">
        <v>145</v>
      </c>
      <c r="C21" s="106"/>
      <c r="D21" s="73" t="s">
        <v>73</v>
      </c>
      <c r="E21" s="73"/>
      <c r="F21" s="16"/>
      <c r="G21" s="72">
        <f t="shared" si="3"/>
        <v>1</v>
      </c>
      <c r="H21" s="18">
        <v>1</v>
      </c>
      <c r="I21" s="108"/>
      <c r="J21" s="57"/>
      <c r="K21" s="57"/>
      <c r="L21" s="57"/>
      <c r="M21" s="57"/>
      <c r="N21" s="57"/>
      <c r="O21" s="57"/>
      <c r="P21" s="57"/>
      <c r="Q21" s="57"/>
      <c r="R21" s="57"/>
      <c r="S21" s="57"/>
      <c r="T21" s="57"/>
      <c r="U21" s="57"/>
      <c r="V21" s="57"/>
      <c r="W21" s="57"/>
      <c r="X21" s="57"/>
      <c r="Y21" s="57"/>
      <c r="Z21" s="57"/>
      <c r="AA21" s="57"/>
    </row>
    <row r="22" spans="1:27" s="67" customFormat="1" ht="34.5" customHeight="1">
      <c r="A22" s="13">
        <v>91</v>
      </c>
      <c r="B22" s="106" t="s">
        <v>146</v>
      </c>
      <c r="C22" s="106"/>
      <c r="D22" s="73" t="s">
        <v>73</v>
      </c>
      <c r="E22" s="73"/>
      <c r="F22" s="16"/>
      <c r="G22" s="72">
        <f t="shared" si="3"/>
        <v>1</v>
      </c>
      <c r="H22" s="18">
        <v>1</v>
      </c>
      <c r="I22" s="108"/>
      <c r="J22" s="57"/>
      <c r="K22" s="57"/>
      <c r="L22" s="57"/>
      <c r="M22" s="57"/>
      <c r="N22" s="57"/>
      <c r="O22" s="57"/>
      <c r="P22" s="57"/>
      <c r="Q22" s="57"/>
      <c r="R22" s="57"/>
      <c r="S22" s="57"/>
      <c r="T22" s="57"/>
      <c r="U22" s="57"/>
      <c r="V22" s="57"/>
      <c r="W22" s="57"/>
      <c r="X22" s="57"/>
      <c r="Y22" s="57"/>
      <c r="Z22" s="57"/>
      <c r="AA22" s="57"/>
    </row>
    <row r="23" spans="1:27" s="67" customFormat="1" ht="22.5" customHeight="1">
      <c r="A23" s="13">
        <v>92</v>
      </c>
      <c r="B23" s="106" t="s">
        <v>147</v>
      </c>
      <c r="C23" s="106"/>
      <c r="D23" s="73" t="s">
        <v>73</v>
      </c>
      <c r="E23" s="73"/>
      <c r="F23" s="16"/>
      <c r="G23" s="72">
        <f t="shared" si="3"/>
        <v>1</v>
      </c>
      <c r="H23" s="18">
        <v>1</v>
      </c>
      <c r="I23" s="108"/>
      <c r="J23" s="57"/>
      <c r="K23" s="57"/>
      <c r="L23" s="57"/>
      <c r="M23" s="57"/>
      <c r="N23" s="57"/>
      <c r="O23" s="57"/>
      <c r="P23" s="57"/>
      <c r="Q23" s="57"/>
      <c r="R23" s="57"/>
      <c r="S23" s="57"/>
      <c r="T23" s="57"/>
      <c r="U23" s="57"/>
      <c r="V23" s="57"/>
      <c r="W23" s="57"/>
      <c r="X23" s="57"/>
      <c r="Y23" s="57"/>
      <c r="Z23" s="57"/>
      <c r="AA23" s="57"/>
    </row>
    <row r="24" spans="1:27" s="67" customFormat="1" ht="22.5" customHeight="1">
      <c r="A24" s="13">
        <v>93</v>
      </c>
      <c r="B24" s="106" t="s">
        <v>148</v>
      </c>
      <c r="C24" s="106"/>
      <c r="D24" s="73" t="s">
        <v>73</v>
      </c>
      <c r="E24" s="73"/>
      <c r="F24" s="16"/>
      <c r="G24" s="72">
        <f t="shared" si="3"/>
        <v>1</v>
      </c>
      <c r="H24" s="18">
        <v>1</v>
      </c>
      <c r="I24" s="108"/>
      <c r="J24" s="57"/>
      <c r="K24" s="57"/>
      <c r="L24" s="57"/>
      <c r="M24" s="57"/>
      <c r="N24" s="57"/>
      <c r="O24" s="57"/>
      <c r="P24" s="57"/>
      <c r="Q24" s="57"/>
      <c r="R24" s="57"/>
      <c r="S24" s="57"/>
      <c r="T24" s="57"/>
      <c r="U24" s="57"/>
      <c r="V24" s="57"/>
      <c r="W24" s="57"/>
      <c r="X24" s="57"/>
      <c r="Y24" s="57"/>
      <c r="Z24" s="57"/>
      <c r="AA24" s="57"/>
    </row>
    <row r="25" spans="1:27" s="67" customFormat="1" ht="22.5" customHeight="1">
      <c r="A25" s="13">
        <v>94</v>
      </c>
      <c r="B25" s="106" t="s">
        <v>149</v>
      </c>
      <c r="C25" s="106"/>
      <c r="D25" s="73" t="s">
        <v>73</v>
      </c>
      <c r="E25" s="73"/>
      <c r="F25" s="16"/>
      <c r="G25" s="72">
        <f t="shared" si="3"/>
        <v>1</v>
      </c>
      <c r="H25" s="18">
        <v>1</v>
      </c>
      <c r="I25" s="108"/>
      <c r="J25" s="57"/>
      <c r="K25" s="57"/>
      <c r="L25" s="57"/>
      <c r="M25" s="57"/>
      <c r="N25" s="57"/>
      <c r="O25" s="57"/>
      <c r="P25" s="57"/>
      <c r="Q25" s="57"/>
      <c r="R25" s="57"/>
      <c r="S25" s="57"/>
      <c r="T25" s="57"/>
      <c r="U25" s="57"/>
      <c r="V25" s="57"/>
      <c r="W25" s="57"/>
      <c r="X25" s="57"/>
      <c r="Y25" s="57"/>
      <c r="Z25" s="57"/>
      <c r="AA25" s="57"/>
    </row>
    <row r="26" spans="1:27" s="67" customFormat="1" ht="22.5" customHeight="1">
      <c r="A26" s="8" t="s">
        <v>150</v>
      </c>
      <c r="B26" s="8"/>
      <c r="C26" s="8"/>
      <c r="D26" s="8"/>
      <c r="E26" s="8"/>
      <c r="F26" s="8"/>
      <c r="G26" s="110"/>
      <c r="H26" s="110"/>
      <c r="I26" s="108"/>
      <c r="J26" s="57"/>
      <c r="K26" s="57"/>
      <c r="L26" s="57"/>
      <c r="M26" s="57"/>
      <c r="N26" s="57"/>
      <c r="O26" s="57"/>
      <c r="P26" s="57"/>
      <c r="Q26" s="57"/>
      <c r="R26" s="57"/>
      <c r="S26" s="57"/>
      <c r="T26" s="57"/>
      <c r="U26" s="57"/>
      <c r="V26" s="57"/>
      <c r="W26" s="57"/>
      <c r="X26" s="57"/>
      <c r="Y26" s="57"/>
      <c r="Z26" s="57"/>
      <c r="AA26" s="57"/>
    </row>
    <row r="27" spans="1:27" s="67" customFormat="1" ht="22.5" customHeight="1">
      <c r="A27" s="13">
        <v>95</v>
      </c>
      <c r="B27" s="106" t="s">
        <v>151</v>
      </c>
      <c r="C27" s="106"/>
      <c r="D27" s="73" t="s">
        <v>50</v>
      </c>
      <c r="E27" s="73"/>
      <c r="F27" s="16"/>
      <c r="G27" s="72">
        <f aca="true" t="shared" si="4" ref="G27:G34">IF(OR(D27="SIM OU NÃO?",D27=""),0,1)</f>
        <v>1</v>
      </c>
      <c r="H27" s="18">
        <v>1</v>
      </c>
      <c r="I27" s="108"/>
      <c r="J27" s="57"/>
      <c r="K27" s="57"/>
      <c r="L27" s="57"/>
      <c r="M27" s="57"/>
      <c r="N27" s="57"/>
      <c r="O27" s="57"/>
      <c r="P27" s="57"/>
      <c r="Q27" s="57"/>
      <c r="R27" s="57"/>
      <c r="S27" s="57"/>
      <c r="T27" s="57"/>
      <c r="U27" s="57"/>
      <c r="V27" s="57"/>
      <c r="W27" s="57"/>
      <c r="X27" s="57"/>
      <c r="Y27" s="57"/>
      <c r="Z27" s="57"/>
      <c r="AA27" s="57"/>
    </row>
    <row r="28" spans="1:27" s="67" customFormat="1" ht="22.5" customHeight="1">
      <c r="A28" s="13">
        <v>96</v>
      </c>
      <c r="B28" s="84" t="s">
        <v>152</v>
      </c>
      <c r="C28" s="84"/>
      <c r="D28" s="73" t="s">
        <v>50</v>
      </c>
      <c r="E28" s="73"/>
      <c r="F28" s="16"/>
      <c r="G28" s="72">
        <f t="shared" si="4"/>
        <v>1</v>
      </c>
      <c r="H28" s="18">
        <v>1</v>
      </c>
      <c r="I28" s="108"/>
      <c r="J28" s="57"/>
      <c r="K28" s="57"/>
      <c r="L28" s="57"/>
      <c r="M28" s="57"/>
      <c r="N28" s="57"/>
      <c r="O28" s="57"/>
      <c r="P28" s="57"/>
      <c r="Q28" s="57"/>
      <c r="R28" s="57"/>
      <c r="S28" s="57"/>
      <c r="T28" s="57"/>
      <c r="U28" s="57"/>
      <c r="V28" s="57"/>
      <c r="W28" s="57"/>
      <c r="X28" s="57"/>
      <c r="Y28" s="57"/>
      <c r="Z28" s="57"/>
      <c r="AA28" s="57"/>
    </row>
    <row r="29" spans="1:27" s="67" customFormat="1" ht="22.5" customHeight="1">
      <c r="A29" s="13">
        <v>97</v>
      </c>
      <c r="B29" s="84" t="s">
        <v>153</v>
      </c>
      <c r="C29" s="84"/>
      <c r="D29" s="73" t="s">
        <v>50</v>
      </c>
      <c r="E29" s="73"/>
      <c r="F29" s="16"/>
      <c r="G29" s="72">
        <f t="shared" si="4"/>
        <v>1</v>
      </c>
      <c r="H29" s="18">
        <v>1</v>
      </c>
      <c r="I29" s="108"/>
      <c r="J29" s="57"/>
      <c r="K29" s="57"/>
      <c r="L29" s="57"/>
      <c r="M29" s="57"/>
      <c r="N29" s="57"/>
      <c r="O29" s="57"/>
      <c r="P29" s="57"/>
      <c r="Q29" s="57"/>
      <c r="R29" s="57"/>
      <c r="S29" s="57"/>
      <c r="T29" s="57"/>
      <c r="U29" s="57"/>
      <c r="V29" s="57"/>
      <c r="W29" s="57"/>
      <c r="X29" s="57"/>
      <c r="Y29" s="57"/>
      <c r="Z29" s="57"/>
      <c r="AA29" s="57"/>
    </row>
    <row r="30" spans="1:27" s="67" customFormat="1" ht="22.5" customHeight="1">
      <c r="A30" s="13">
        <v>98</v>
      </c>
      <c r="B30" s="106" t="s">
        <v>145</v>
      </c>
      <c r="C30" s="106"/>
      <c r="D30" s="73" t="s">
        <v>50</v>
      </c>
      <c r="E30" s="73"/>
      <c r="F30" s="16"/>
      <c r="G30" s="72">
        <f t="shared" si="4"/>
        <v>1</v>
      </c>
      <c r="H30" s="18">
        <v>1</v>
      </c>
      <c r="I30" s="108"/>
      <c r="J30" s="57"/>
      <c r="K30" s="57"/>
      <c r="L30" s="57"/>
      <c r="M30" s="57"/>
      <c r="N30" s="57"/>
      <c r="O30" s="57"/>
      <c r="P30" s="57"/>
      <c r="Q30" s="57"/>
      <c r="R30" s="57"/>
      <c r="S30" s="57"/>
      <c r="T30" s="57"/>
      <c r="U30" s="57"/>
      <c r="V30" s="57"/>
      <c r="W30" s="57"/>
      <c r="X30" s="57"/>
      <c r="Y30" s="57"/>
      <c r="Z30" s="57"/>
      <c r="AA30" s="57"/>
    </row>
    <row r="31" spans="1:27" s="67" customFormat="1" ht="33.75" customHeight="1">
      <c r="A31" s="13">
        <v>99</v>
      </c>
      <c r="B31" s="106" t="s">
        <v>146</v>
      </c>
      <c r="C31" s="106"/>
      <c r="D31" s="73" t="s">
        <v>50</v>
      </c>
      <c r="E31" s="73"/>
      <c r="F31" s="16"/>
      <c r="G31" s="72">
        <f t="shared" si="4"/>
        <v>1</v>
      </c>
      <c r="H31" s="18">
        <v>1</v>
      </c>
      <c r="I31" s="108"/>
      <c r="J31" s="57"/>
      <c r="K31" s="57"/>
      <c r="L31" s="57"/>
      <c r="M31" s="57"/>
      <c r="N31" s="57"/>
      <c r="O31" s="57"/>
      <c r="P31" s="57"/>
      <c r="Q31" s="57"/>
      <c r="R31" s="57"/>
      <c r="S31" s="57"/>
      <c r="T31" s="57"/>
      <c r="U31" s="57"/>
      <c r="V31" s="57"/>
      <c r="W31" s="57"/>
      <c r="X31" s="57"/>
      <c r="Y31" s="57"/>
      <c r="Z31" s="57"/>
      <c r="AA31" s="57"/>
    </row>
    <row r="32" spans="1:27" s="67" customFormat="1" ht="22.5" customHeight="1">
      <c r="A32" s="13">
        <v>100</v>
      </c>
      <c r="B32" s="106" t="s">
        <v>154</v>
      </c>
      <c r="C32" s="106"/>
      <c r="D32" s="73" t="s">
        <v>50</v>
      </c>
      <c r="E32" s="73"/>
      <c r="F32" s="16"/>
      <c r="G32" s="72">
        <f t="shared" si="4"/>
        <v>1</v>
      </c>
      <c r="H32" s="18">
        <v>1</v>
      </c>
      <c r="I32" s="108"/>
      <c r="J32" s="57"/>
      <c r="K32" s="57"/>
      <c r="L32" s="57"/>
      <c r="M32" s="57"/>
      <c r="N32" s="57"/>
      <c r="O32" s="57"/>
      <c r="P32" s="57"/>
      <c r="Q32" s="57"/>
      <c r="R32" s="57"/>
      <c r="S32" s="57"/>
      <c r="T32" s="57"/>
      <c r="U32" s="57"/>
      <c r="V32" s="57"/>
      <c r="W32" s="57"/>
      <c r="X32" s="57"/>
      <c r="Y32" s="57"/>
      <c r="Z32" s="57"/>
      <c r="AA32" s="57"/>
    </row>
    <row r="33" spans="1:27" s="67" customFormat="1" ht="22.5" customHeight="1">
      <c r="A33" s="13">
        <v>101</v>
      </c>
      <c r="B33" s="106" t="s">
        <v>155</v>
      </c>
      <c r="C33" s="106"/>
      <c r="D33" s="73" t="s">
        <v>50</v>
      </c>
      <c r="E33" s="73"/>
      <c r="F33" s="16"/>
      <c r="G33" s="72">
        <f t="shared" si="4"/>
        <v>1</v>
      </c>
      <c r="H33" s="18">
        <v>1</v>
      </c>
      <c r="I33" s="108"/>
      <c r="J33" s="57"/>
      <c r="K33" s="57"/>
      <c r="L33" s="57"/>
      <c r="M33" s="57"/>
      <c r="N33" s="57"/>
      <c r="O33" s="57"/>
      <c r="P33" s="57"/>
      <c r="Q33" s="57"/>
      <c r="R33" s="57"/>
      <c r="S33" s="57"/>
      <c r="T33" s="57"/>
      <c r="U33" s="57"/>
      <c r="V33" s="57"/>
      <c r="W33" s="57"/>
      <c r="X33" s="57"/>
      <c r="Y33" s="57"/>
      <c r="Z33" s="57"/>
      <c r="AA33" s="57"/>
    </row>
    <row r="34" spans="1:27" s="67" customFormat="1" ht="22.5" customHeight="1">
      <c r="A34" s="13">
        <v>102</v>
      </c>
      <c r="B34" s="106" t="s">
        <v>149</v>
      </c>
      <c r="C34" s="106"/>
      <c r="D34" s="73" t="s">
        <v>50</v>
      </c>
      <c r="E34" s="73"/>
      <c r="F34" s="16"/>
      <c r="G34" s="72">
        <f t="shared" si="4"/>
        <v>1</v>
      </c>
      <c r="H34" s="18">
        <v>1</v>
      </c>
      <c r="I34" s="108"/>
      <c r="J34" s="57"/>
      <c r="K34" s="57"/>
      <c r="L34" s="57"/>
      <c r="M34" s="57"/>
      <c r="N34" s="57"/>
      <c r="O34" s="57"/>
      <c r="P34" s="57"/>
      <c r="Q34" s="57"/>
      <c r="R34" s="57"/>
      <c r="S34" s="57"/>
      <c r="T34" s="57"/>
      <c r="U34" s="57"/>
      <c r="V34" s="57"/>
      <c r="W34" s="57"/>
      <c r="X34" s="57"/>
      <c r="Y34" s="57"/>
      <c r="Z34" s="57"/>
      <c r="AA34" s="57"/>
    </row>
    <row r="35" spans="1:27" s="67" customFormat="1" ht="22.5" customHeight="1">
      <c r="A35" s="8" t="s">
        <v>156</v>
      </c>
      <c r="B35" s="8"/>
      <c r="C35" s="8"/>
      <c r="D35" s="8"/>
      <c r="E35" s="8"/>
      <c r="F35" s="8"/>
      <c r="G35" s="110"/>
      <c r="H35" s="110"/>
      <c r="I35" s="108"/>
      <c r="J35" s="57"/>
      <c r="K35" s="57"/>
      <c r="L35" s="57"/>
      <c r="M35" s="57"/>
      <c r="N35" s="57"/>
      <c r="O35" s="57"/>
      <c r="P35" s="57"/>
      <c r="Q35" s="57"/>
      <c r="R35" s="57"/>
      <c r="S35" s="57"/>
      <c r="T35" s="57"/>
      <c r="U35" s="57"/>
      <c r="V35" s="57"/>
      <c r="W35" s="57"/>
      <c r="X35" s="57"/>
      <c r="Y35" s="57"/>
      <c r="Z35" s="57"/>
      <c r="AA35" s="57"/>
    </row>
    <row r="36" spans="1:27" s="67" customFormat="1" ht="22.5" customHeight="1">
      <c r="A36" s="13">
        <v>103</v>
      </c>
      <c r="B36" s="111" t="s">
        <v>157</v>
      </c>
      <c r="C36" s="111"/>
      <c r="D36" s="73" t="s">
        <v>50</v>
      </c>
      <c r="E36" s="73"/>
      <c r="F36" s="16"/>
      <c r="G36" s="72">
        <f>IF(OR(D36="SIM OU NÃO?",D36=""),0,1)</f>
        <v>1</v>
      </c>
      <c r="H36" s="18">
        <v>1</v>
      </c>
      <c r="I36" s="108"/>
      <c r="J36" s="57"/>
      <c r="K36" s="57"/>
      <c r="L36" s="57"/>
      <c r="M36" s="57"/>
      <c r="N36" s="57"/>
      <c r="O36" s="57"/>
      <c r="P36" s="57"/>
      <c r="Q36" s="57"/>
      <c r="R36" s="57"/>
      <c r="S36" s="57"/>
      <c r="T36" s="57"/>
      <c r="U36" s="57"/>
      <c r="V36" s="57"/>
      <c r="W36" s="57"/>
      <c r="X36" s="57"/>
      <c r="Y36" s="57"/>
      <c r="Z36" s="57"/>
      <c r="AA36" s="57"/>
    </row>
    <row r="37" spans="1:27" s="67" customFormat="1" ht="22.5" customHeight="1">
      <c r="A37" s="8" t="s">
        <v>158</v>
      </c>
      <c r="B37" s="8"/>
      <c r="C37" s="8"/>
      <c r="D37" s="8"/>
      <c r="E37" s="8"/>
      <c r="F37" s="8"/>
      <c r="G37" s="110"/>
      <c r="H37" s="110"/>
      <c r="I37" s="108"/>
      <c r="J37" s="57"/>
      <c r="K37" s="57"/>
      <c r="L37" s="57"/>
      <c r="M37" s="57"/>
      <c r="N37" s="57"/>
      <c r="O37" s="57"/>
      <c r="P37" s="57"/>
      <c r="Q37" s="57"/>
      <c r="R37" s="57"/>
      <c r="S37" s="57"/>
      <c r="T37" s="57"/>
      <c r="U37" s="57"/>
      <c r="V37" s="57"/>
      <c r="W37" s="57"/>
      <c r="X37" s="57"/>
      <c r="Y37" s="57"/>
      <c r="Z37" s="57"/>
      <c r="AA37" s="57"/>
    </row>
    <row r="38" spans="1:27" s="67" customFormat="1" ht="22.5" customHeight="1">
      <c r="A38" s="13">
        <v>104</v>
      </c>
      <c r="B38" s="112" t="s">
        <v>159</v>
      </c>
      <c r="C38" s="112"/>
      <c r="D38" s="73" t="s">
        <v>50</v>
      </c>
      <c r="E38" s="73"/>
      <c r="F38" s="16"/>
      <c r="G38" s="72">
        <f>IF(OR(D38="SIM OU NÃO?",D38=""),0,1)</f>
        <v>1</v>
      </c>
      <c r="H38" s="18">
        <v>1</v>
      </c>
      <c r="I38" s="108"/>
      <c r="J38" s="57"/>
      <c r="K38" s="57"/>
      <c r="L38" s="57"/>
      <c r="M38" s="57"/>
      <c r="N38" s="57"/>
      <c r="O38" s="57"/>
      <c r="P38" s="57"/>
      <c r="Q38" s="57"/>
      <c r="R38" s="57"/>
      <c r="S38" s="57"/>
      <c r="T38" s="57"/>
      <c r="U38" s="57"/>
      <c r="V38" s="57"/>
      <c r="W38" s="57"/>
      <c r="X38" s="57"/>
      <c r="Y38" s="57"/>
      <c r="Z38" s="57"/>
      <c r="AA38" s="57"/>
    </row>
    <row r="39" spans="1:27" s="67" customFormat="1" ht="22.5" customHeight="1">
      <c r="A39" s="8" t="s">
        <v>160</v>
      </c>
      <c r="B39" s="8"/>
      <c r="C39" s="8"/>
      <c r="D39" s="8"/>
      <c r="E39" s="8"/>
      <c r="F39" s="8"/>
      <c r="G39" s="110"/>
      <c r="H39" s="110"/>
      <c r="I39" s="108"/>
      <c r="J39" s="57"/>
      <c r="K39" s="57"/>
      <c r="L39" s="57"/>
      <c r="M39" s="57"/>
      <c r="N39" s="57"/>
      <c r="O39" s="57"/>
      <c r="P39" s="57"/>
      <c r="Q39" s="57"/>
      <c r="R39" s="57"/>
      <c r="S39" s="57"/>
      <c r="T39" s="57"/>
      <c r="U39" s="57"/>
      <c r="V39" s="57"/>
      <c r="W39" s="57"/>
      <c r="X39" s="57"/>
      <c r="Y39" s="57"/>
      <c r="Z39" s="57"/>
      <c r="AA39" s="57"/>
    </row>
    <row r="40" spans="1:27" s="67" customFormat="1" ht="22.5" customHeight="1">
      <c r="A40" s="13">
        <v>105</v>
      </c>
      <c r="B40" s="106" t="s">
        <v>161</v>
      </c>
      <c r="C40" s="106"/>
      <c r="D40" s="73" t="s">
        <v>50</v>
      </c>
      <c r="E40" s="73"/>
      <c r="F40" s="16"/>
      <c r="G40" s="72">
        <f aca="true" t="shared" si="5" ref="G40:G43">IF(OR(D40="SIM OU NÃO?",D40=""),0,1)</f>
        <v>1</v>
      </c>
      <c r="H40" s="18">
        <v>1</v>
      </c>
      <c r="I40" s="108"/>
      <c r="J40" s="57"/>
      <c r="K40" s="57"/>
      <c r="L40" s="57"/>
      <c r="M40" s="57"/>
      <c r="N40" s="57"/>
      <c r="O40" s="57"/>
      <c r="P40" s="57"/>
      <c r="Q40" s="57"/>
      <c r="R40" s="57"/>
      <c r="S40" s="57"/>
      <c r="T40" s="57"/>
      <c r="U40" s="57"/>
      <c r="V40" s="57"/>
      <c r="W40" s="57"/>
      <c r="X40" s="57"/>
      <c r="Y40" s="57"/>
      <c r="Z40" s="57"/>
      <c r="AA40" s="57"/>
    </row>
    <row r="41" spans="1:27" s="67" customFormat="1" ht="22.5" customHeight="1">
      <c r="A41" s="13">
        <v>106</v>
      </c>
      <c r="B41" s="111" t="s">
        <v>162</v>
      </c>
      <c r="C41" s="111"/>
      <c r="D41" s="73" t="s">
        <v>50</v>
      </c>
      <c r="E41" s="73"/>
      <c r="F41" s="16"/>
      <c r="G41" s="72">
        <f t="shared" si="5"/>
        <v>1</v>
      </c>
      <c r="H41" s="18">
        <v>1</v>
      </c>
      <c r="I41" s="108"/>
      <c r="J41" s="57"/>
      <c r="K41" s="57"/>
      <c r="L41" s="57"/>
      <c r="M41" s="57"/>
      <c r="N41" s="57"/>
      <c r="O41" s="57"/>
      <c r="P41" s="57"/>
      <c r="Q41" s="57"/>
      <c r="R41" s="57"/>
      <c r="S41" s="57"/>
      <c r="T41" s="57"/>
      <c r="U41" s="57"/>
      <c r="V41" s="57"/>
      <c r="W41" s="57"/>
      <c r="X41" s="57"/>
      <c r="Y41" s="57"/>
      <c r="Z41" s="57"/>
      <c r="AA41" s="57"/>
    </row>
    <row r="42" spans="1:27" s="67" customFormat="1" ht="22.5" customHeight="1">
      <c r="A42" s="13">
        <v>107</v>
      </c>
      <c r="B42" s="111" t="s">
        <v>163</v>
      </c>
      <c r="C42" s="111"/>
      <c r="D42" s="73" t="s">
        <v>50</v>
      </c>
      <c r="E42" s="73"/>
      <c r="F42" s="16"/>
      <c r="G42" s="72">
        <f t="shared" si="5"/>
        <v>1</v>
      </c>
      <c r="H42" s="18">
        <v>1</v>
      </c>
      <c r="I42" s="108"/>
      <c r="J42" s="57"/>
      <c r="K42" s="57"/>
      <c r="L42" s="57"/>
      <c r="M42" s="57"/>
      <c r="N42" s="57"/>
      <c r="O42" s="57"/>
      <c r="P42" s="57"/>
      <c r="Q42" s="57"/>
      <c r="R42" s="57"/>
      <c r="S42" s="57"/>
      <c r="T42" s="57"/>
      <c r="U42" s="57"/>
      <c r="V42" s="57"/>
      <c r="W42" s="57"/>
      <c r="X42" s="57"/>
      <c r="Y42" s="57"/>
      <c r="Z42" s="57"/>
      <c r="AA42" s="57"/>
    </row>
    <row r="43" spans="1:27" s="67" customFormat="1" ht="22.5" customHeight="1">
      <c r="A43" s="13">
        <v>108</v>
      </c>
      <c r="B43" s="106" t="s">
        <v>164</v>
      </c>
      <c r="C43" s="106"/>
      <c r="D43" s="73" t="s">
        <v>50</v>
      </c>
      <c r="E43" s="73"/>
      <c r="F43" s="16"/>
      <c r="G43" s="72">
        <f t="shared" si="5"/>
        <v>1</v>
      </c>
      <c r="H43" s="18">
        <v>1</v>
      </c>
      <c r="I43" s="108"/>
      <c r="J43" s="57"/>
      <c r="K43" s="57"/>
      <c r="L43" s="57"/>
      <c r="M43" s="57"/>
      <c r="N43" s="57"/>
      <c r="O43" s="57"/>
      <c r="P43" s="57"/>
      <c r="Q43" s="57"/>
      <c r="R43" s="57"/>
      <c r="S43" s="57"/>
      <c r="T43" s="57"/>
      <c r="U43" s="57"/>
      <c r="V43" s="57"/>
      <c r="W43" s="57"/>
      <c r="X43" s="57"/>
      <c r="Y43" s="57"/>
      <c r="Z43" s="57"/>
      <c r="AA43" s="57"/>
    </row>
    <row r="44" spans="1:27" s="67" customFormat="1" ht="22.5" customHeight="1">
      <c r="A44" s="8" t="s">
        <v>165</v>
      </c>
      <c r="B44" s="8"/>
      <c r="C44" s="8"/>
      <c r="D44" s="8"/>
      <c r="E44" s="8"/>
      <c r="F44" s="8"/>
      <c r="G44" s="110"/>
      <c r="H44" s="110"/>
      <c r="I44" s="108"/>
      <c r="J44" s="57"/>
      <c r="K44" s="57"/>
      <c r="L44" s="57"/>
      <c r="M44" s="57"/>
      <c r="N44" s="57"/>
      <c r="O44" s="57"/>
      <c r="P44" s="57"/>
      <c r="Q44" s="57"/>
      <c r="R44" s="57"/>
      <c r="S44" s="57"/>
      <c r="T44" s="57"/>
      <c r="U44" s="57"/>
      <c r="V44" s="57"/>
      <c r="W44" s="57"/>
      <c r="X44" s="57"/>
      <c r="Y44" s="57"/>
      <c r="Z44" s="57"/>
      <c r="AA44" s="57"/>
    </row>
    <row r="45" spans="1:27" s="67" customFormat="1" ht="22.5" customHeight="1">
      <c r="A45" s="13">
        <v>109</v>
      </c>
      <c r="B45" s="106" t="s">
        <v>166</v>
      </c>
      <c r="C45" s="106"/>
      <c r="D45" s="73" t="s">
        <v>50</v>
      </c>
      <c r="E45" s="73"/>
      <c r="F45" s="16"/>
      <c r="G45" s="72">
        <f aca="true" t="shared" si="6" ref="G45:G46">IF(OR(D45="SIM OU NÃO?",D45=""),0,1)</f>
        <v>1</v>
      </c>
      <c r="H45" s="18">
        <v>1</v>
      </c>
      <c r="I45" s="108"/>
      <c r="J45" s="57"/>
      <c r="K45" s="57"/>
      <c r="L45" s="57"/>
      <c r="M45" s="57"/>
      <c r="N45" s="57"/>
      <c r="O45" s="57"/>
      <c r="P45" s="57"/>
      <c r="Q45" s="57"/>
      <c r="R45" s="57"/>
      <c r="S45" s="57"/>
      <c r="T45" s="57"/>
      <c r="U45" s="57"/>
      <c r="V45" s="57"/>
      <c r="W45" s="57"/>
      <c r="X45" s="57"/>
      <c r="Y45" s="57"/>
      <c r="Z45" s="57"/>
      <c r="AA45" s="57"/>
    </row>
    <row r="46" spans="1:27" s="67" customFormat="1" ht="22.5" customHeight="1">
      <c r="A46" s="13">
        <v>110</v>
      </c>
      <c r="B46" s="106" t="s">
        <v>167</v>
      </c>
      <c r="C46" s="106"/>
      <c r="D46" s="73" t="s">
        <v>73</v>
      </c>
      <c r="E46" s="73"/>
      <c r="F46" s="16"/>
      <c r="G46" s="72">
        <f t="shared" si="6"/>
        <v>1</v>
      </c>
      <c r="H46" s="18">
        <v>1</v>
      </c>
      <c r="I46" s="108"/>
      <c r="J46" s="57"/>
      <c r="K46" s="57"/>
      <c r="L46" s="57"/>
      <c r="M46" s="57"/>
      <c r="N46" s="57"/>
      <c r="O46" s="57"/>
      <c r="P46" s="57"/>
      <c r="Q46" s="57"/>
      <c r="R46" s="57"/>
      <c r="S46" s="57"/>
      <c r="T46" s="57"/>
      <c r="U46" s="57"/>
      <c r="V46" s="57"/>
      <c r="W46" s="57"/>
      <c r="X46" s="57"/>
      <c r="Y46" s="57"/>
      <c r="Z46" s="57"/>
      <c r="AA46" s="57"/>
    </row>
    <row r="47" spans="1:27" s="67" customFormat="1" ht="22.5" customHeight="1">
      <c r="A47" s="97" t="s">
        <v>168</v>
      </c>
      <c r="B47" s="97"/>
      <c r="C47" s="97"/>
      <c r="D47" s="97"/>
      <c r="E47" s="97"/>
      <c r="F47" s="97"/>
      <c r="G47" s="110"/>
      <c r="H47" s="110"/>
      <c r="I47" s="108"/>
      <c r="J47" s="57"/>
      <c r="K47" s="57"/>
      <c r="L47" s="57"/>
      <c r="M47" s="57"/>
      <c r="N47" s="57"/>
      <c r="O47" s="57"/>
      <c r="P47" s="57"/>
      <c r="Q47" s="57"/>
      <c r="R47" s="57"/>
      <c r="S47" s="57"/>
      <c r="T47" s="57"/>
      <c r="U47" s="57"/>
      <c r="V47" s="57"/>
      <c r="W47" s="57"/>
      <c r="X47" s="57"/>
      <c r="Y47" s="57"/>
      <c r="Z47" s="57"/>
      <c r="AA47" s="57"/>
    </row>
    <row r="48" spans="1:27" s="67" customFormat="1" ht="22.5" customHeight="1">
      <c r="A48" s="13">
        <v>111</v>
      </c>
      <c r="B48" s="113" t="s">
        <v>169</v>
      </c>
      <c r="C48" s="114" t="s">
        <v>170</v>
      </c>
      <c r="D48" s="115" t="s">
        <v>171</v>
      </c>
      <c r="E48" s="116">
        <v>1</v>
      </c>
      <c r="F48" s="42"/>
      <c r="G48" s="69">
        <f>COUNTIF(E48,"&gt;0")</f>
        <v>1</v>
      </c>
      <c r="H48" s="18">
        <v>1</v>
      </c>
      <c r="I48" s="117" t="s">
        <v>130</v>
      </c>
      <c r="J48" s="57"/>
      <c r="K48" s="57"/>
      <c r="L48" s="57"/>
      <c r="M48" s="57"/>
      <c r="N48" s="57"/>
      <c r="O48" s="57"/>
      <c r="P48" s="57"/>
      <c r="Q48" s="57"/>
      <c r="R48" s="57"/>
      <c r="S48" s="57"/>
      <c r="T48" s="57"/>
      <c r="U48" s="57"/>
      <c r="V48" s="57"/>
      <c r="W48" s="57"/>
      <c r="X48" s="57"/>
      <c r="Y48" s="57"/>
      <c r="Z48" s="57"/>
      <c r="AA48" s="57"/>
    </row>
    <row r="49" spans="1:27" s="67" customFormat="1" ht="31.5" customHeight="1">
      <c r="A49" s="13"/>
      <c r="B49" s="113"/>
      <c r="C49" s="114" t="s">
        <v>172</v>
      </c>
      <c r="D49" s="115"/>
      <c r="E49" s="116"/>
      <c r="F49" s="42"/>
      <c r="G49" s="69"/>
      <c r="H49" s="18"/>
      <c r="I49" s="117"/>
      <c r="J49" s="57"/>
      <c r="K49" s="57"/>
      <c r="L49" s="57"/>
      <c r="M49" s="57"/>
      <c r="N49" s="57"/>
      <c r="O49" s="57"/>
      <c r="P49" s="57"/>
      <c r="Q49" s="57"/>
      <c r="R49" s="57"/>
      <c r="S49" s="57"/>
      <c r="T49" s="57"/>
      <c r="U49" s="57"/>
      <c r="V49" s="57"/>
      <c r="W49" s="57"/>
      <c r="X49" s="57"/>
      <c r="Y49" s="57"/>
      <c r="Z49" s="57"/>
      <c r="AA49" s="57"/>
    </row>
    <row r="50" spans="1:27" s="67" customFormat="1" ht="27" customHeight="1">
      <c r="A50" s="13"/>
      <c r="B50" s="13" t="s">
        <v>173</v>
      </c>
      <c r="C50" s="13"/>
      <c r="D50" s="118"/>
      <c r="E50" s="118"/>
      <c r="F50" s="119"/>
      <c r="G50" s="120"/>
      <c r="H50" s="118"/>
      <c r="I50" s="108"/>
      <c r="J50" s="57"/>
      <c r="K50" s="57"/>
      <c r="L50" s="57"/>
      <c r="M50" s="57"/>
      <c r="N50" s="57"/>
      <c r="O50" s="57"/>
      <c r="P50" s="57"/>
      <c r="Q50" s="57"/>
      <c r="R50" s="57"/>
      <c r="S50" s="57"/>
      <c r="T50" s="57"/>
      <c r="U50" s="57"/>
      <c r="V50" s="57"/>
      <c r="W50" s="57"/>
      <c r="X50" s="57"/>
      <c r="Y50" s="57"/>
      <c r="Z50" s="57"/>
      <c r="AA50" s="57"/>
    </row>
    <row r="51" spans="1:27" s="67" customFormat="1" ht="20.25" customHeight="1">
      <c r="A51" s="121" t="s">
        <v>174</v>
      </c>
      <c r="B51" s="121"/>
      <c r="C51" s="121"/>
      <c r="D51" s="121"/>
      <c r="E51" s="121"/>
      <c r="F51" s="121"/>
      <c r="G51" s="110"/>
      <c r="H51" s="110"/>
      <c r="I51" s="108"/>
      <c r="J51" s="57"/>
      <c r="K51" s="57"/>
      <c r="L51" s="57"/>
      <c r="M51" s="57"/>
      <c r="N51" s="57"/>
      <c r="O51" s="57"/>
      <c r="P51" s="57"/>
      <c r="Q51" s="57"/>
      <c r="R51" s="57"/>
      <c r="S51" s="57"/>
      <c r="T51" s="57"/>
      <c r="U51" s="57"/>
      <c r="V51" s="57"/>
      <c r="W51" s="57"/>
      <c r="X51" s="57"/>
      <c r="Y51" s="57"/>
      <c r="Z51" s="57"/>
      <c r="AA51" s="57"/>
    </row>
    <row r="52" spans="1:27" s="67" customFormat="1" ht="20.25" customHeight="1">
      <c r="A52" s="13">
        <v>112</v>
      </c>
      <c r="B52" s="113" t="s">
        <v>175</v>
      </c>
      <c r="C52" s="106" t="s">
        <v>176</v>
      </c>
      <c r="D52" s="115" t="s">
        <v>177</v>
      </c>
      <c r="E52" s="116">
        <v>0.977</v>
      </c>
      <c r="F52" s="42"/>
      <c r="G52" s="69">
        <f>COUNTIF(E52,"&gt;0")</f>
        <v>1</v>
      </c>
      <c r="H52" s="18">
        <v>1</v>
      </c>
      <c r="I52" s="117" t="s">
        <v>130</v>
      </c>
      <c r="J52" s="57"/>
      <c r="K52" s="57"/>
      <c r="L52" s="57"/>
      <c r="M52" s="57"/>
      <c r="N52" s="57"/>
      <c r="O52" s="57"/>
      <c r="P52" s="57"/>
      <c r="Q52" s="57"/>
      <c r="R52" s="57"/>
      <c r="S52" s="57"/>
      <c r="T52" s="57"/>
      <c r="U52" s="57"/>
      <c r="V52" s="57"/>
      <c r="W52" s="57"/>
      <c r="X52" s="57"/>
      <c r="Y52" s="57"/>
      <c r="Z52" s="57"/>
      <c r="AA52" s="57"/>
    </row>
    <row r="53" spans="1:27" s="67" customFormat="1" ht="20.25" customHeight="1">
      <c r="A53" s="13"/>
      <c r="B53" s="113"/>
      <c r="C53" s="106" t="s">
        <v>178</v>
      </c>
      <c r="D53" s="115"/>
      <c r="E53" s="116"/>
      <c r="F53" s="42"/>
      <c r="G53" s="69"/>
      <c r="H53" s="18"/>
      <c r="I53" s="117"/>
      <c r="J53" s="57"/>
      <c r="K53" s="57"/>
      <c r="L53" s="57"/>
      <c r="M53" s="57"/>
      <c r="N53" s="57"/>
      <c r="O53" s="57"/>
      <c r="P53" s="57"/>
      <c r="Q53" s="57"/>
      <c r="R53" s="57"/>
      <c r="S53" s="57"/>
      <c r="T53" s="57"/>
      <c r="U53" s="57"/>
      <c r="V53" s="57"/>
      <c r="W53" s="57"/>
      <c r="X53" s="57"/>
      <c r="Y53" s="57"/>
      <c r="Z53" s="57"/>
      <c r="AA53" s="57"/>
    </row>
    <row r="54" spans="1:27" s="67" customFormat="1" ht="20.25" customHeight="1">
      <c r="A54" s="97" t="s">
        <v>179</v>
      </c>
      <c r="B54" s="97"/>
      <c r="C54" s="97"/>
      <c r="D54" s="97"/>
      <c r="E54" s="97"/>
      <c r="F54" s="97"/>
      <c r="G54" s="110"/>
      <c r="H54" s="110"/>
      <c r="I54" s="108"/>
      <c r="J54" s="57"/>
      <c r="K54" s="57"/>
      <c r="L54" s="57"/>
      <c r="M54" s="57"/>
      <c r="N54" s="57"/>
      <c r="O54" s="57"/>
      <c r="P54" s="57"/>
      <c r="Q54" s="57"/>
      <c r="R54" s="57"/>
      <c r="S54" s="57"/>
      <c r="T54" s="57"/>
      <c r="U54" s="57"/>
      <c r="V54" s="57"/>
      <c r="W54" s="57"/>
      <c r="X54" s="57"/>
      <c r="Y54" s="57"/>
      <c r="Z54" s="57"/>
      <c r="AA54" s="57"/>
    </row>
    <row r="55" spans="1:27" s="67" customFormat="1" ht="20.25" customHeight="1">
      <c r="A55" s="13">
        <v>113</v>
      </c>
      <c r="B55" s="113" t="s">
        <v>180</v>
      </c>
      <c r="C55" s="106" t="s">
        <v>181</v>
      </c>
      <c r="D55" s="115" t="s">
        <v>182</v>
      </c>
      <c r="E55" s="116">
        <v>0</v>
      </c>
      <c r="F55" s="42"/>
      <c r="G55" s="69">
        <f>COUNTIF(E55,"&gt;0")</f>
        <v>0</v>
      </c>
      <c r="H55" s="18">
        <v>1</v>
      </c>
      <c r="I55" s="117" t="s">
        <v>130</v>
      </c>
      <c r="J55" s="57"/>
      <c r="K55" s="57"/>
      <c r="L55" s="57"/>
      <c r="M55" s="57"/>
      <c r="N55" s="57"/>
      <c r="O55" s="57"/>
      <c r="P55" s="57"/>
      <c r="Q55" s="57"/>
      <c r="R55" s="57"/>
      <c r="S55" s="57"/>
      <c r="T55" s="57"/>
      <c r="U55" s="57"/>
      <c r="V55" s="57"/>
      <c r="W55" s="57"/>
      <c r="X55" s="57"/>
      <c r="Y55" s="57"/>
      <c r="Z55" s="57"/>
      <c r="AA55" s="57"/>
    </row>
    <row r="56" spans="1:27" s="67" customFormat="1" ht="20.25" customHeight="1">
      <c r="A56" s="13"/>
      <c r="B56" s="113"/>
      <c r="C56" s="106" t="s">
        <v>183</v>
      </c>
      <c r="D56" s="115"/>
      <c r="E56" s="116"/>
      <c r="F56" s="42"/>
      <c r="G56" s="69"/>
      <c r="H56" s="18"/>
      <c r="I56" s="117"/>
      <c r="J56" s="57"/>
      <c r="K56" s="57"/>
      <c r="L56" s="57"/>
      <c r="M56" s="57"/>
      <c r="N56" s="57"/>
      <c r="O56" s="57"/>
      <c r="P56" s="57"/>
      <c r="Q56" s="57"/>
      <c r="R56" s="57"/>
      <c r="S56" s="57"/>
      <c r="T56" s="57"/>
      <c r="U56" s="57"/>
      <c r="V56" s="57"/>
      <c r="W56" s="57"/>
      <c r="X56" s="57"/>
      <c r="Y56" s="57"/>
      <c r="Z56" s="57"/>
      <c r="AA56" s="57"/>
    </row>
    <row r="57" spans="1:27" s="67" customFormat="1" ht="20.25" customHeight="1">
      <c r="A57" s="97" t="s">
        <v>184</v>
      </c>
      <c r="B57" s="97"/>
      <c r="C57" s="97"/>
      <c r="D57" s="97"/>
      <c r="E57" s="97"/>
      <c r="F57" s="97"/>
      <c r="G57" s="110"/>
      <c r="H57" s="110"/>
      <c r="I57" s="108"/>
      <c r="J57" s="57"/>
      <c r="K57" s="57"/>
      <c r="L57" s="57"/>
      <c r="M57" s="57"/>
      <c r="N57" s="57"/>
      <c r="O57" s="57"/>
      <c r="P57" s="57"/>
      <c r="Q57" s="57"/>
      <c r="R57" s="57"/>
      <c r="S57" s="57"/>
      <c r="T57" s="57"/>
      <c r="U57" s="57"/>
      <c r="V57" s="57"/>
      <c r="W57" s="57"/>
      <c r="X57" s="57"/>
      <c r="Y57" s="57"/>
      <c r="Z57" s="57"/>
      <c r="AA57" s="57"/>
    </row>
    <row r="58" spans="1:27" s="67" customFormat="1" ht="20.25" customHeight="1">
      <c r="A58" s="13">
        <v>114</v>
      </c>
      <c r="B58" s="113" t="s">
        <v>185</v>
      </c>
      <c r="C58" s="106" t="s">
        <v>183</v>
      </c>
      <c r="D58" s="115" t="s">
        <v>186</v>
      </c>
      <c r="E58" s="116">
        <v>0.255</v>
      </c>
      <c r="F58" s="42"/>
      <c r="G58" s="69">
        <f>COUNTIF(E58,"&gt;0")</f>
        <v>1</v>
      </c>
      <c r="H58" s="18">
        <v>1</v>
      </c>
      <c r="I58" s="117" t="s">
        <v>130</v>
      </c>
      <c r="J58" s="57"/>
      <c r="K58" s="57"/>
      <c r="L58" s="57"/>
      <c r="M58" s="57"/>
      <c r="N58" s="57"/>
      <c r="O58" s="57"/>
      <c r="P58" s="57"/>
      <c r="Q58" s="57"/>
      <c r="R58" s="57"/>
      <c r="S58" s="57"/>
      <c r="T58" s="57"/>
      <c r="U58" s="57"/>
      <c r="V58" s="57"/>
      <c r="W58" s="57"/>
      <c r="X58" s="57"/>
      <c r="Y58" s="57"/>
      <c r="Z58" s="57"/>
      <c r="AA58" s="57"/>
    </row>
    <row r="59" spans="1:27" s="67" customFormat="1" ht="20.25" customHeight="1">
      <c r="A59" s="13"/>
      <c r="B59" s="113"/>
      <c r="C59" s="106" t="s">
        <v>187</v>
      </c>
      <c r="D59" s="115"/>
      <c r="E59" s="116"/>
      <c r="F59" s="42"/>
      <c r="G59" s="69"/>
      <c r="H59" s="18"/>
      <c r="I59" s="117"/>
      <c r="J59" s="57"/>
      <c r="K59" s="57"/>
      <c r="L59" s="57"/>
      <c r="M59" s="57"/>
      <c r="N59" s="57"/>
      <c r="O59" s="57"/>
      <c r="P59" s="57"/>
      <c r="Q59" s="57"/>
      <c r="R59" s="57"/>
      <c r="S59" s="57"/>
      <c r="T59" s="57"/>
      <c r="U59" s="57"/>
      <c r="V59" s="57"/>
      <c r="W59" s="57"/>
      <c r="X59" s="57"/>
      <c r="Y59" s="57"/>
      <c r="Z59" s="57"/>
      <c r="AA59" s="57"/>
    </row>
    <row r="60" spans="1:27" s="67" customFormat="1" ht="20.25" customHeight="1">
      <c r="A60" s="13"/>
      <c r="B60" s="13" t="s">
        <v>188</v>
      </c>
      <c r="C60" s="13"/>
      <c r="D60" s="118"/>
      <c r="E60" s="118"/>
      <c r="F60" s="119"/>
      <c r="G60" s="120"/>
      <c r="H60" s="118"/>
      <c r="I60" s="108"/>
      <c r="J60" s="57"/>
      <c r="K60" s="57"/>
      <c r="L60" s="57"/>
      <c r="M60" s="57"/>
      <c r="N60" s="57"/>
      <c r="O60" s="57"/>
      <c r="P60" s="57"/>
      <c r="Q60" s="57"/>
      <c r="R60" s="57"/>
      <c r="S60" s="57"/>
      <c r="T60" s="57"/>
      <c r="U60" s="57"/>
      <c r="V60" s="57"/>
      <c r="W60" s="57"/>
      <c r="X60" s="57"/>
      <c r="Y60" s="57"/>
      <c r="Z60" s="57"/>
      <c r="AA60" s="57"/>
    </row>
    <row r="61" spans="1:27" s="67" customFormat="1" ht="20.25" customHeight="1">
      <c r="A61" s="8" t="s">
        <v>189</v>
      </c>
      <c r="B61" s="8"/>
      <c r="C61" s="8"/>
      <c r="D61" s="8"/>
      <c r="E61" s="8"/>
      <c r="F61" s="8"/>
      <c r="G61" s="110"/>
      <c r="H61" s="110"/>
      <c r="I61" s="108"/>
      <c r="J61" s="57"/>
      <c r="K61" s="57"/>
      <c r="L61" s="57"/>
      <c r="M61" s="57"/>
      <c r="N61" s="57"/>
      <c r="O61" s="57"/>
      <c r="P61" s="57"/>
      <c r="Q61" s="57"/>
      <c r="R61" s="57"/>
      <c r="S61" s="57"/>
      <c r="T61" s="57"/>
      <c r="U61" s="57"/>
      <c r="V61" s="57"/>
      <c r="W61" s="57"/>
      <c r="X61" s="57"/>
      <c r="Y61" s="57"/>
      <c r="Z61" s="57"/>
      <c r="AA61" s="57"/>
    </row>
    <row r="62" spans="1:27" s="67" customFormat="1" ht="20.25" customHeight="1">
      <c r="A62" s="13">
        <v>115</v>
      </c>
      <c r="B62" s="122" t="s">
        <v>190</v>
      </c>
      <c r="C62" s="122"/>
      <c r="D62" s="122"/>
      <c r="E62" s="122"/>
      <c r="F62" s="122"/>
      <c r="G62" s="110"/>
      <c r="H62" s="110"/>
      <c r="I62" s="108"/>
      <c r="J62" s="57"/>
      <c r="K62" s="57"/>
      <c r="L62" s="57"/>
      <c r="M62" s="57"/>
      <c r="N62" s="57"/>
      <c r="O62" s="57"/>
      <c r="P62" s="57"/>
      <c r="Q62" s="57"/>
      <c r="R62" s="57"/>
      <c r="S62" s="57"/>
      <c r="T62" s="57"/>
      <c r="U62" s="57"/>
      <c r="V62" s="57"/>
      <c r="W62" s="57"/>
      <c r="X62" s="57"/>
      <c r="Y62" s="57"/>
      <c r="Z62" s="57"/>
      <c r="AA62" s="57"/>
    </row>
    <row r="63" spans="1:27" s="67" customFormat="1" ht="49.5" customHeight="1">
      <c r="A63" s="13"/>
      <c r="B63" s="113" t="s">
        <v>191</v>
      </c>
      <c r="C63" s="106" t="s">
        <v>192</v>
      </c>
      <c r="D63" s="115" t="s">
        <v>193</v>
      </c>
      <c r="E63" s="116">
        <v>0.99</v>
      </c>
      <c r="F63" s="42"/>
      <c r="G63" s="69">
        <f>COUNTIF(E63,"&gt;=0")</f>
        <v>1</v>
      </c>
      <c r="H63" s="18">
        <v>1</v>
      </c>
      <c r="I63" s="117" t="s">
        <v>17</v>
      </c>
      <c r="J63" s="57"/>
      <c r="K63" s="57"/>
      <c r="L63" s="57"/>
      <c r="M63" s="57"/>
      <c r="N63" s="57"/>
      <c r="O63" s="57"/>
      <c r="P63" s="57"/>
      <c r="Q63" s="57"/>
      <c r="R63" s="57"/>
      <c r="S63" s="57"/>
      <c r="T63" s="57"/>
      <c r="U63" s="57"/>
      <c r="V63" s="57"/>
      <c r="W63" s="57"/>
      <c r="X63" s="57"/>
      <c r="Y63" s="57"/>
      <c r="Z63" s="57"/>
      <c r="AA63" s="57"/>
    </row>
    <row r="64" spans="1:27" s="67" customFormat="1" ht="33" customHeight="1">
      <c r="A64" s="13"/>
      <c r="B64" s="113"/>
      <c r="C64" s="106" t="s">
        <v>194</v>
      </c>
      <c r="D64" s="115"/>
      <c r="E64" s="116"/>
      <c r="F64" s="42"/>
      <c r="G64" s="69"/>
      <c r="H64" s="18"/>
      <c r="I64" s="117"/>
      <c r="J64" s="57"/>
      <c r="K64" s="57"/>
      <c r="L64" s="57"/>
      <c r="M64" s="57"/>
      <c r="N64" s="57"/>
      <c r="O64" s="57"/>
      <c r="P64" s="57"/>
      <c r="Q64" s="57"/>
      <c r="R64" s="57"/>
      <c r="S64" s="57"/>
      <c r="T64" s="57"/>
      <c r="U64" s="57"/>
      <c r="V64" s="57"/>
      <c r="W64" s="57"/>
      <c r="X64" s="57"/>
      <c r="Y64" s="57"/>
      <c r="Z64" s="57"/>
      <c r="AA64" s="57"/>
    </row>
    <row r="65" spans="1:27" s="67" customFormat="1" ht="49.5" customHeight="1">
      <c r="A65" s="13">
        <v>116</v>
      </c>
      <c r="B65" s="113" t="s">
        <v>195</v>
      </c>
      <c r="C65" s="106" t="s">
        <v>196</v>
      </c>
      <c r="D65" s="115" t="s">
        <v>197</v>
      </c>
      <c r="E65" s="116">
        <v>0.988</v>
      </c>
      <c r="F65" s="42"/>
      <c r="G65" s="69">
        <f>COUNTIF(E65,"&gt;=0")</f>
        <v>1</v>
      </c>
      <c r="H65" s="18">
        <v>1</v>
      </c>
      <c r="I65" s="117" t="s">
        <v>17</v>
      </c>
      <c r="J65" s="57"/>
      <c r="K65" s="57"/>
      <c r="L65" s="57"/>
      <c r="M65" s="57"/>
      <c r="N65" s="57"/>
      <c r="O65" s="57"/>
      <c r="P65" s="57"/>
      <c r="Q65" s="57"/>
      <c r="R65" s="57"/>
      <c r="S65" s="57"/>
      <c r="T65" s="57"/>
      <c r="U65" s="57"/>
      <c r="V65" s="57"/>
      <c r="W65" s="57"/>
      <c r="X65" s="57"/>
      <c r="Y65" s="57"/>
      <c r="Z65" s="57"/>
      <c r="AA65" s="57"/>
    </row>
    <row r="66" spans="1:27" s="67" customFormat="1" ht="31.5" customHeight="1">
      <c r="A66" s="13"/>
      <c r="B66" s="113"/>
      <c r="C66" s="106" t="s">
        <v>198</v>
      </c>
      <c r="D66" s="115"/>
      <c r="E66" s="116"/>
      <c r="F66" s="42"/>
      <c r="G66" s="69"/>
      <c r="H66" s="18"/>
      <c r="I66" s="117"/>
      <c r="J66" s="57"/>
      <c r="K66" s="57"/>
      <c r="L66" s="57"/>
      <c r="M66" s="57"/>
      <c r="N66" s="57"/>
      <c r="O66" s="57"/>
      <c r="P66" s="57"/>
      <c r="Q66" s="57"/>
      <c r="R66" s="57"/>
      <c r="S66" s="57"/>
      <c r="T66" s="57"/>
      <c r="U66" s="57"/>
      <c r="V66" s="57"/>
      <c r="W66" s="57"/>
      <c r="X66" s="57"/>
      <c r="Y66" s="57"/>
      <c r="Z66" s="57"/>
      <c r="AA66" s="57"/>
    </row>
    <row r="67" spans="1:27" s="67" customFormat="1" ht="22.5" customHeight="1">
      <c r="A67" s="13"/>
      <c r="B67" s="84" t="s">
        <v>199</v>
      </c>
      <c r="C67" s="40"/>
      <c r="D67" s="118"/>
      <c r="E67" s="118"/>
      <c r="F67" s="119"/>
      <c r="G67" s="120"/>
      <c r="H67" s="118"/>
      <c r="I67" s="108"/>
      <c r="J67" s="57"/>
      <c r="K67" s="57"/>
      <c r="L67" s="57"/>
      <c r="M67" s="57"/>
      <c r="N67" s="57"/>
      <c r="O67" s="57"/>
      <c r="P67" s="57"/>
      <c r="Q67" s="57"/>
      <c r="R67" s="57"/>
      <c r="S67" s="57"/>
      <c r="T67" s="57"/>
      <c r="U67" s="57"/>
      <c r="V67" s="57"/>
      <c r="W67" s="57"/>
      <c r="X67" s="57"/>
      <c r="Y67" s="57"/>
      <c r="Z67" s="57"/>
      <c r="AA67" s="57"/>
    </row>
    <row r="68" spans="1:27" s="67" customFormat="1" ht="22.5" customHeight="1">
      <c r="A68" s="97" t="s">
        <v>200</v>
      </c>
      <c r="B68" s="97"/>
      <c r="C68" s="97"/>
      <c r="D68" s="97"/>
      <c r="E68" s="97"/>
      <c r="F68" s="97"/>
      <c r="G68" s="110"/>
      <c r="H68" s="110"/>
      <c r="I68" s="108"/>
      <c r="J68" s="57"/>
      <c r="K68" s="57"/>
      <c r="L68" s="57"/>
      <c r="M68" s="57"/>
      <c r="N68" s="57"/>
      <c r="O68" s="57"/>
      <c r="P68" s="57"/>
      <c r="Q68" s="57"/>
      <c r="R68" s="57"/>
      <c r="S68" s="57"/>
      <c r="T68" s="57"/>
      <c r="U68" s="57"/>
      <c r="V68" s="57"/>
      <c r="W68" s="57"/>
      <c r="X68" s="57"/>
      <c r="Y68" s="57"/>
      <c r="Z68" s="57"/>
      <c r="AA68" s="57"/>
    </row>
    <row r="69" spans="1:27" s="67" customFormat="1" ht="90" customHeight="1">
      <c r="A69" s="13">
        <v>117</v>
      </c>
      <c r="B69" s="113" t="s">
        <v>201</v>
      </c>
      <c r="C69" s="123" t="s">
        <v>202</v>
      </c>
      <c r="D69" s="115" t="s">
        <v>197</v>
      </c>
      <c r="E69" s="116">
        <v>0.015</v>
      </c>
      <c r="F69" s="42"/>
      <c r="G69" s="69">
        <f>COUNTIF(E69,"&gt;=0")</f>
        <v>1</v>
      </c>
      <c r="H69" s="18">
        <v>1</v>
      </c>
      <c r="I69" s="117" t="s">
        <v>17</v>
      </c>
      <c r="J69" s="57"/>
      <c r="K69" s="57"/>
      <c r="L69" s="57"/>
      <c r="M69" s="57"/>
      <c r="N69" s="57"/>
      <c r="O69" s="57"/>
      <c r="P69" s="57"/>
      <c r="Q69" s="57"/>
      <c r="R69" s="57"/>
      <c r="S69" s="57"/>
      <c r="T69" s="57"/>
      <c r="U69" s="57"/>
      <c r="V69" s="57"/>
      <c r="W69" s="57"/>
      <c r="X69" s="57"/>
      <c r="Y69" s="57"/>
      <c r="Z69" s="57"/>
      <c r="AA69" s="57"/>
    </row>
    <row r="70" spans="1:27" s="67" customFormat="1" ht="22.5" customHeight="1">
      <c r="A70" s="13"/>
      <c r="B70" s="113"/>
      <c r="C70" s="106" t="s">
        <v>203</v>
      </c>
      <c r="D70" s="115"/>
      <c r="E70" s="116"/>
      <c r="F70" s="42"/>
      <c r="G70" s="69"/>
      <c r="H70" s="18"/>
      <c r="I70" s="117"/>
      <c r="J70" s="57"/>
      <c r="K70" s="57"/>
      <c r="L70" s="57"/>
      <c r="M70" s="57"/>
      <c r="N70" s="57"/>
      <c r="O70" s="57"/>
      <c r="P70" s="57"/>
      <c r="Q70" s="57"/>
      <c r="R70" s="57"/>
      <c r="S70" s="57"/>
      <c r="T70" s="57"/>
      <c r="U70" s="57"/>
      <c r="V70" s="57"/>
      <c r="W70" s="57"/>
      <c r="X70" s="57"/>
      <c r="Y70" s="57"/>
      <c r="Z70" s="57"/>
      <c r="AA70" s="57"/>
    </row>
    <row r="71" spans="1:27" s="67" customFormat="1" ht="22.5" customHeight="1">
      <c r="A71" s="97" t="s">
        <v>204</v>
      </c>
      <c r="B71" s="97"/>
      <c r="C71" s="97"/>
      <c r="D71" s="97"/>
      <c r="E71" s="97"/>
      <c r="F71" s="97"/>
      <c r="G71" s="124"/>
      <c r="H71" s="124"/>
      <c r="I71" s="108"/>
      <c r="J71" s="57"/>
      <c r="K71" s="57"/>
      <c r="L71" s="57"/>
      <c r="M71" s="57"/>
      <c r="N71" s="57"/>
      <c r="O71" s="57"/>
      <c r="P71" s="57"/>
      <c r="Q71" s="57"/>
      <c r="R71" s="57"/>
      <c r="S71" s="57"/>
      <c r="T71" s="57"/>
      <c r="U71" s="57"/>
      <c r="V71" s="57"/>
      <c r="W71" s="57"/>
      <c r="X71" s="57"/>
      <c r="Y71" s="57"/>
      <c r="Z71" s="57"/>
      <c r="AA71" s="57"/>
    </row>
    <row r="72" spans="1:27" s="67" customFormat="1" ht="22.5" customHeight="1">
      <c r="A72" s="13">
        <v>118</v>
      </c>
      <c r="B72" s="106" t="s">
        <v>205</v>
      </c>
      <c r="C72" s="106"/>
      <c r="D72" s="73" t="s">
        <v>50</v>
      </c>
      <c r="E72" s="73"/>
      <c r="F72" s="16"/>
      <c r="G72" s="72">
        <f aca="true" t="shared" si="7" ref="G72:G74">IF(OR(D72="SIM OU NÃO?",D72=""),0,1)</f>
        <v>1</v>
      </c>
      <c r="H72" s="18">
        <v>1</v>
      </c>
      <c r="I72" s="108"/>
      <c r="J72" s="57"/>
      <c r="K72" s="57"/>
      <c r="L72" s="57"/>
      <c r="M72" s="57"/>
      <c r="N72" s="57"/>
      <c r="O72" s="57"/>
      <c r="P72" s="57"/>
      <c r="Q72" s="57"/>
      <c r="R72" s="57"/>
      <c r="S72" s="57"/>
      <c r="T72" s="57"/>
      <c r="U72" s="57"/>
      <c r="V72" s="57"/>
      <c r="W72" s="57"/>
      <c r="X72" s="57"/>
      <c r="Y72" s="57"/>
      <c r="Z72" s="57"/>
      <c r="AA72" s="57"/>
    </row>
    <row r="73" spans="1:27" s="67" customFormat="1" ht="22.5" customHeight="1">
      <c r="A73" s="13">
        <v>119</v>
      </c>
      <c r="B73" s="106" t="s">
        <v>206</v>
      </c>
      <c r="C73" s="106"/>
      <c r="D73" s="73" t="s">
        <v>50</v>
      </c>
      <c r="E73" s="73"/>
      <c r="F73" s="16"/>
      <c r="G73" s="72">
        <f t="shared" si="7"/>
        <v>1</v>
      </c>
      <c r="H73" s="18">
        <v>1</v>
      </c>
      <c r="I73" s="108"/>
      <c r="J73" s="57"/>
      <c r="K73" s="57"/>
      <c r="L73" s="57"/>
      <c r="M73" s="57"/>
      <c r="N73" s="57"/>
      <c r="O73" s="57"/>
      <c r="P73" s="57"/>
      <c r="Q73" s="57"/>
      <c r="R73" s="57"/>
      <c r="S73" s="57"/>
      <c r="T73" s="57"/>
      <c r="U73" s="57"/>
      <c r="V73" s="57"/>
      <c r="W73" s="57"/>
      <c r="X73" s="57"/>
      <c r="Y73" s="57"/>
      <c r="Z73" s="57"/>
      <c r="AA73" s="57"/>
    </row>
    <row r="74" spans="1:27" s="67" customFormat="1" ht="36" customHeight="1">
      <c r="A74" s="13">
        <v>120</v>
      </c>
      <c r="B74" s="106" t="s">
        <v>207</v>
      </c>
      <c r="C74" s="106"/>
      <c r="D74" s="73" t="s">
        <v>73</v>
      </c>
      <c r="E74" s="73"/>
      <c r="F74" s="16"/>
      <c r="G74" s="72">
        <f t="shared" si="7"/>
        <v>1</v>
      </c>
      <c r="H74" s="18">
        <v>1</v>
      </c>
      <c r="I74" s="108"/>
      <c r="J74" s="57"/>
      <c r="K74" s="57"/>
      <c r="L74" s="57"/>
      <c r="M74" s="57"/>
      <c r="N74" s="57"/>
      <c r="O74" s="57"/>
      <c r="P74" s="57"/>
      <c r="Q74" s="57"/>
      <c r="R74" s="57"/>
      <c r="S74" s="57"/>
      <c r="T74" s="57"/>
      <c r="U74" s="57"/>
      <c r="V74" s="57"/>
      <c r="W74" s="57"/>
      <c r="X74" s="57"/>
      <c r="Y74" s="57"/>
      <c r="Z74" s="57"/>
      <c r="AA74" s="57"/>
    </row>
    <row r="75" spans="1:27" s="67" customFormat="1" ht="22.5" customHeight="1">
      <c r="A75" s="97" t="s">
        <v>208</v>
      </c>
      <c r="B75" s="97"/>
      <c r="C75" s="97"/>
      <c r="D75" s="97"/>
      <c r="E75" s="97"/>
      <c r="F75" s="97"/>
      <c r="G75" s="124"/>
      <c r="H75" s="124"/>
      <c r="I75" s="108"/>
      <c r="J75" s="57"/>
      <c r="K75" s="57"/>
      <c r="L75" s="57"/>
      <c r="M75" s="57"/>
      <c r="N75" s="57"/>
      <c r="O75" s="57"/>
      <c r="P75" s="57"/>
      <c r="Q75" s="57"/>
      <c r="R75" s="57"/>
      <c r="S75" s="57"/>
      <c r="T75" s="57"/>
      <c r="U75" s="57"/>
      <c r="V75" s="57"/>
      <c r="W75" s="57"/>
      <c r="X75" s="57"/>
      <c r="Y75" s="57"/>
      <c r="Z75" s="57"/>
      <c r="AA75" s="57"/>
    </row>
    <row r="76" spans="1:21" s="67" customFormat="1" ht="22.5" customHeight="1">
      <c r="A76" s="13">
        <v>121</v>
      </c>
      <c r="B76" s="84" t="s">
        <v>209</v>
      </c>
      <c r="C76" s="84"/>
      <c r="D76" s="73" t="s">
        <v>50</v>
      </c>
      <c r="E76" s="73"/>
      <c r="F76" s="16"/>
      <c r="G76" s="72">
        <f aca="true" t="shared" si="8" ref="G76:G79">IF(OR(D76="SIM OU NÃO?",D76=""),0,1)</f>
        <v>1</v>
      </c>
      <c r="H76" s="18">
        <v>1</v>
      </c>
      <c r="I76" s="108"/>
      <c r="J76" s="57"/>
      <c r="K76" s="57"/>
      <c r="L76" s="57"/>
      <c r="M76" s="57"/>
      <c r="N76" s="57"/>
      <c r="O76" s="57"/>
      <c r="P76" s="57"/>
      <c r="Q76" s="57"/>
      <c r="R76" s="57"/>
      <c r="S76" s="57"/>
      <c r="T76" s="57"/>
      <c r="U76" s="57"/>
    </row>
    <row r="77" spans="1:21" s="67" customFormat="1" ht="22.5" customHeight="1">
      <c r="A77" s="13">
        <v>122</v>
      </c>
      <c r="B77" s="84" t="s">
        <v>210</v>
      </c>
      <c r="C77" s="84"/>
      <c r="D77" s="70" t="s">
        <v>73</v>
      </c>
      <c r="E77" s="47"/>
      <c r="F77" s="16"/>
      <c r="G77" s="72">
        <f t="shared" si="8"/>
        <v>1</v>
      </c>
      <c r="H77" s="18">
        <v>1</v>
      </c>
      <c r="I77" s="108"/>
      <c r="J77" s="57"/>
      <c r="K77" s="57"/>
      <c r="L77" s="57"/>
      <c r="M77" s="57"/>
      <c r="N77" s="57"/>
      <c r="O77" s="57"/>
      <c r="P77" s="57"/>
      <c r="Q77" s="57"/>
      <c r="R77" s="57"/>
      <c r="S77" s="57"/>
      <c r="T77" s="57"/>
      <c r="U77" s="57"/>
    </row>
    <row r="78" spans="1:21" s="67" customFormat="1" ht="22.5" customHeight="1">
      <c r="A78" s="13">
        <v>123</v>
      </c>
      <c r="B78" s="84" t="s">
        <v>211</v>
      </c>
      <c r="C78" s="84"/>
      <c r="D78" s="73" t="s">
        <v>73</v>
      </c>
      <c r="E78" s="73"/>
      <c r="F78" s="16"/>
      <c r="G78" s="72">
        <f t="shared" si="8"/>
        <v>1</v>
      </c>
      <c r="H78" s="18">
        <v>1</v>
      </c>
      <c r="I78" s="108"/>
      <c r="J78" s="57"/>
      <c r="K78" s="57"/>
      <c r="L78" s="57"/>
      <c r="M78" s="57"/>
      <c r="N78" s="57"/>
      <c r="O78" s="57"/>
      <c r="P78" s="57"/>
      <c r="Q78" s="57"/>
      <c r="R78" s="57"/>
      <c r="S78" s="57"/>
      <c r="T78" s="57"/>
      <c r="U78" s="57"/>
    </row>
    <row r="79" spans="1:21" s="67" customFormat="1" ht="22.5" customHeight="1">
      <c r="A79" s="13">
        <v>124</v>
      </c>
      <c r="B79" s="84" t="s">
        <v>212</v>
      </c>
      <c r="C79" s="84"/>
      <c r="D79" s="73" t="s">
        <v>73</v>
      </c>
      <c r="E79" s="73"/>
      <c r="F79" s="16"/>
      <c r="G79" s="72">
        <f t="shared" si="8"/>
        <v>1</v>
      </c>
      <c r="H79" s="18">
        <v>1</v>
      </c>
      <c r="I79" s="108"/>
      <c r="J79" s="57"/>
      <c r="K79" s="57"/>
      <c r="L79" s="57"/>
      <c r="M79" s="57"/>
      <c r="N79" s="57"/>
      <c r="O79" s="57"/>
      <c r="P79" s="57"/>
      <c r="Q79" s="57"/>
      <c r="R79" s="57"/>
      <c r="S79" s="57"/>
      <c r="T79" s="57"/>
      <c r="U79" s="57"/>
    </row>
    <row r="80" spans="1:21" s="67" customFormat="1" ht="15.75" customHeight="1" hidden="1">
      <c r="A80" s="75"/>
      <c r="B80" s="125"/>
      <c r="C80" s="125"/>
      <c r="D80" s="39" t="s">
        <v>125</v>
      </c>
      <c r="E80" s="39"/>
      <c r="F80" s="39"/>
      <c r="G80" s="39">
        <f>SUM(G6:G79)</f>
        <v>46</v>
      </c>
      <c r="H80" s="39">
        <f>SUM(H6:H79)</f>
        <v>47</v>
      </c>
      <c r="I80" s="57"/>
      <c r="J80" s="57"/>
      <c r="K80" s="57"/>
      <c r="L80" s="57"/>
      <c r="M80" s="57"/>
      <c r="N80" s="57"/>
      <c r="O80" s="57"/>
      <c r="P80" s="57"/>
      <c r="Q80" s="57"/>
      <c r="R80" s="57"/>
      <c r="S80" s="57"/>
      <c r="T80" s="57"/>
      <c r="U80" s="57"/>
    </row>
    <row r="81" spans="1:21" ht="15.75" customHeight="1">
      <c r="A81" s="100"/>
      <c r="B81" s="126"/>
      <c r="C81" s="126"/>
      <c r="D81" s="100"/>
      <c r="E81" s="100"/>
      <c r="F81" s="100"/>
      <c r="G81" s="100"/>
      <c r="H81" s="57"/>
      <c r="I81" s="36"/>
      <c r="J81" s="36"/>
      <c r="K81" s="36"/>
      <c r="L81" s="36"/>
      <c r="M81" s="36"/>
      <c r="N81" s="36"/>
      <c r="O81" s="36"/>
      <c r="P81" s="36"/>
      <c r="Q81" s="36"/>
      <c r="R81" s="36"/>
      <c r="S81" s="36"/>
      <c r="T81" s="36"/>
      <c r="U81" s="36"/>
    </row>
    <row r="82" spans="1:21" ht="15.75" customHeight="1" hidden="1">
      <c r="A82" s="60" t="s">
        <v>72</v>
      </c>
      <c r="B82" s="126"/>
      <c r="C82" s="126"/>
      <c r="D82" s="100"/>
      <c r="E82" s="100"/>
      <c r="F82" s="100"/>
      <c r="G82" s="100"/>
      <c r="H82" s="57"/>
      <c r="I82" s="36"/>
      <c r="J82" s="36"/>
      <c r="K82" s="36"/>
      <c r="L82" s="36"/>
      <c r="M82" s="36"/>
      <c r="N82" s="36"/>
      <c r="O82" s="36"/>
      <c r="P82" s="36"/>
      <c r="Q82" s="36"/>
      <c r="R82" s="36"/>
      <c r="S82" s="36"/>
      <c r="T82" s="36"/>
      <c r="U82" s="36"/>
    </row>
    <row r="83" spans="1:21" ht="15.75" customHeight="1" hidden="1">
      <c r="A83" s="63" t="s">
        <v>50</v>
      </c>
      <c r="B83" s="126"/>
      <c r="C83" s="126"/>
      <c r="D83" s="100"/>
      <c r="E83" s="100"/>
      <c r="F83" s="100"/>
      <c r="G83" s="100"/>
      <c r="H83" s="57"/>
      <c r="I83" s="36"/>
      <c r="J83" s="36"/>
      <c r="K83" s="36"/>
      <c r="L83" s="36"/>
      <c r="M83" s="36"/>
      <c r="N83" s="36"/>
      <c r="O83" s="36"/>
      <c r="P83" s="36"/>
      <c r="Q83" s="36"/>
      <c r="R83" s="36"/>
      <c r="S83" s="36"/>
      <c r="T83" s="36"/>
      <c r="U83" s="36"/>
    </row>
    <row r="84" spans="1:21" ht="15.75" customHeight="1" hidden="1">
      <c r="A84" s="63" t="s">
        <v>73</v>
      </c>
      <c r="B84" s="126"/>
      <c r="C84" s="126"/>
      <c r="D84" s="100"/>
      <c r="E84" s="100"/>
      <c r="F84" s="100"/>
      <c r="G84" s="100"/>
      <c r="H84" s="57"/>
      <c r="I84" s="36"/>
      <c r="J84" s="36"/>
      <c r="K84" s="36"/>
      <c r="L84" s="36"/>
      <c r="M84" s="36"/>
      <c r="N84" s="36"/>
      <c r="O84" s="36"/>
      <c r="P84" s="36"/>
      <c r="Q84" s="36"/>
      <c r="R84" s="36"/>
      <c r="S84" s="36"/>
      <c r="T84" s="36"/>
      <c r="U84" s="36"/>
    </row>
    <row r="85" spans="1:21" ht="15.75" customHeight="1" hidden="1">
      <c r="A85" s="100"/>
      <c r="B85" s="126"/>
      <c r="C85" s="126"/>
      <c r="D85" s="100"/>
      <c r="E85" s="100"/>
      <c r="F85" s="100"/>
      <c r="G85" s="100"/>
      <c r="H85" s="57"/>
      <c r="I85" s="36"/>
      <c r="J85" s="36"/>
      <c r="K85" s="36"/>
      <c r="L85" s="36"/>
      <c r="M85" s="36"/>
      <c r="N85" s="36"/>
      <c r="O85" s="36"/>
      <c r="P85" s="36"/>
      <c r="Q85" s="36"/>
      <c r="R85" s="36"/>
      <c r="S85" s="36"/>
      <c r="T85" s="36"/>
      <c r="U85" s="36"/>
    </row>
    <row r="86" spans="1:21" ht="15.75" customHeight="1">
      <c r="A86" s="100"/>
      <c r="B86" s="126"/>
      <c r="C86" s="126"/>
      <c r="D86" s="100"/>
      <c r="E86" s="100"/>
      <c r="F86" s="100"/>
      <c r="G86" s="100"/>
      <c r="H86" s="57"/>
      <c r="I86" s="36"/>
      <c r="J86" s="36"/>
      <c r="K86" s="36"/>
      <c r="L86" s="36"/>
      <c r="M86" s="36"/>
      <c r="N86" s="36"/>
      <c r="O86" s="36"/>
      <c r="P86" s="36"/>
      <c r="Q86" s="36"/>
      <c r="R86" s="36"/>
      <c r="S86" s="36"/>
      <c r="T86" s="36"/>
      <c r="U86" s="36"/>
    </row>
    <row r="87" spans="1:21" ht="15.75" customHeight="1">
      <c r="A87" s="100"/>
      <c r="B87" s="126"/>
      <c r="C87" s="126"/>
      <c r="D87" s="100"/>
      <c r="E87" s="100"/>
      <c r="F87" s="100"/>
      <c r="G87" s="100"/>
      <c r="H87" s="57"/>
      <c r="I87" s="36"/>
      <c r="J87" s="36"/>
      <c r="K87" s="36"/>
      <c r="L87" s="36"/>
      <c r="M87" s="36"/>
      <c r="N87" s="36"/>
      <c r="O87" s="36"/>
      <c r="P87" s="36"/>
      <c r="Q87" s="36"/>
      <c r="R87" s="36"/>
      <c r="S87" s="36"/>
      <c r="T87" s="36"/>
      <c r="U87" s="36"/>
    </row>
    <row r="88" spans="1:21" ht="15.75" customHeight="1">
      <c r="A88" s="100"/>
      <c r="B88" s="126"/>
      <c r="C88" s="126"/>
      <c r="D88" s="100"/>
      <c r="E88" s="100"/>
      <c r="F88" s="100"/>
      <c r="G88" s="100"/>
      <c r="H88" s="57"/>
      <c r="I88" s="36"/>
      <c r="J88" s="36"/>
      <c r="K88" s="36"/>
      <c r="L88" s="36"/>
      <c r="M88" s="36"/>
      <c r="N88" s="36"/>
      <c r="O88" s="36"/>
      <c r="P88" s="36"/>
      <c r="Q88" s="36"/>
      <c r="R88" s="36"/>
      <c r="S88" s="36"/>
      <c r="T88" s="36"/>
      <c r="U88" s="36"/>
    </row>
    <row r="89" spans="1:21" ht="15.75" customHeight="1">
      <c r="A89" s="100"/>
      <c r="B89" s="126"/>
      <c r="C89" s="126"/>
      <c r="D89" s="100"/>
      <c r="E89" s="100"/>
      <c r="F89" s="100"/>
      <c r="G89" s="100"/>
      <c r="H89" s="57"/>
      <c r="I89" s="36"/>
      <c r="J89" s="36"/>
      <c r="K89" s="36"/>
      <c r="L89" s="36"/>
      <c r="M89" s="36"/>
      <c r="N89" s="36"/>
      <c r="O89" s="36"/>
      <c r="P89" s="36"/>
      <c r="Q89" s="36"/>
      <c r="R89" s="36"/>
      <c r="S89" s="36"/>
      <c r="T89" s="36"/>
      <c r="U89" s="36"/>
    </row>
    <row r="90" spans="1:21" ht="15.75" customHeight="1">
      <c r="A90" s="100"/>
      <c r="B90" s="127"/>
      <c r="C90" s="127"/>
      <c r="D90" s="100"/>
      <c r="E90" s="100"/>
      <c r="F90" s="100"/>
      <c r="G90" s="100"/>
      <c r="H90" s="57"/>
      <c r="I90" s="36"/>
      <c r="J90" s="36"/>
      <c r="K90" s="36"/>
      <c r="L90" s="36"/>
      <c r="M90" s="36"/>
      <c r="N90" s="36"/>
      <c r="O90" s="36"/>
      <c r="P90" s="36"/>
      <c r="Q90" s="36"/>
      <c r="R90" s="36"/>
      <c r="S90" s="36"/>
      <c r="T90" s="36"/>
      <c r="U90" s="36"/>
    </row>
    <row r="91" spans="1:21" ht="15.75" customHeight="1">
      <c r="A91" s="100"/>
      <c r="B91" s="127"/>
      <c r="C91" s="127"/>
      <c r="D91" s="100"/>
      <c r="E91" s="100"/>
      <c r="F91" s="100"/>
      <c r="G91" s="100"/>
      <c r="H91" s="57"/>
      <c r="I91" s="36"/>
      <c r="J91" s="36"/>
      <c r="K91" s="36"/>
      <c r="L91" s="36"/>
      <c r="M91" s="36"/>
      <c r="N91" s="36"/>
      <c r="O91" s="36"/>
      <c r="P91" s="36"/>
      <c r="Q91" s="36"/>
      <c r="R91" s="36"/>
      <c r="S91" s="36"/>
      <c r="T91" s="36"/>
      <c r="U91" s="36"/>
    </row>
    <row r="92" spans="1:21" ht="15.75" customHeight="1">
      <c r="A92" s="100"/>
      <c r="B92" s="127"/>
      <c r="C92" s="127"/>
      <c r="D92" s="100"/>
      <c r="E92" s="100"/>
      <c r="F92" s="100"/>
      <c r="G92" s="100"/>
      <c r="H92" s="57"/>
      <c r="I92" s="36"/>
      <c r="J92" s="36"/>
      <c r="K92" s="36"/>
      <c r="L92" s="36"/>
      <c r="M92" s="36"/>
      <c r="N92" s="36"/>
      <c r="O92" s="36"/>
      <c r="P92" s="36"/>
      <c r="Q92" s="36"/>
      <c r="R92" s="36"/>
      <c r="S92" s="36"/>
      <c r="T92" s="36"/>
      <c r="U92" s="36"/>
    </row>
    <row r="93" spans="1:21" ht="15.75" customHeight="1">
      <c r="A93" s="100"/>
      <c r="B93" s="127"/>
      <c r="C93" s="127"/>
      <c r="D93" s="100"/>
      <c r="E93" s="100"/>
      <c r="F93" s="100"/>
      <c r="G93" s="100"/>
      <c r="H93" s="57"/>
      <c r="I93" s="36"/>
      <c r="J93" s="36"/>
      <c r="K93" s="36"/>
      <c r="L93" s="36"/>
      <c r="M93" s="36"/>
      <c r="N93" s="36"/>
      <c r="O93" s="36"/>
      <c r="P93" s="36"/>
      <c r="Q93" s="36"/>
      <c r="R93" s="36"/>
      <c r="S93" s="36"/>
      <c r="T93" s="36"/>
      <c r="U93" s="36"/>
    </row>
    <row r="94" spans="1:21" ht="15.75" customHeight="1">
      <c r="A94" s="100"/>
      <c r="B94" s="127"/>
      <c r="C94" s="127"/>
      <c r="D94" s="100"/>
      <c r="E94" s="100"/>
      <c r="F94" s="100"/>
      <c r="G94" s="100"/>
      <c r="H94" s="57"/>
      <c r="I94" s="36"/>
      <c r="J94" s="36"/>
      <c r="K94" s="36"/>
      <c r="L94" s="36"/>
      <c r="M94" s="36"/>
      <c r="N94" s="36"/>
      <c r="O94" s="36"/>
      <c r="P94" s="36"/>
      <c r="Q94" s="36"/>
      <c r="R94" s="36"/>
      <c r="S94" s="36"/>
      <c r="T94" s="36"/>
      <c r="U94" s="36"/>
    </row>
    <row r="95" spans="1:21" ht="15.75" customHeight="1">
      <c r="A95" s="100"/>
      <c r="B95" s="127"/>
      <c r="C95" s="127"/>
      <c r="D95" s="100"/>
      <c r="E95" s="100"/>
      <c r="F95" s="100"/>
      <c r="G95" s="100"/>
      <c r="H95" s="57"/>
      <c r="I95" s="36"/>
      <c r="J95" s="36"/>
      <c r="K95" s="36"/>
      <c r="L95" s="36"/>
      <c r="M95" s="36"/>
      <c r="N95" s="36"/>
      <c r="O95" s="36"/>
      <c r="P95" s="36"/>
      <c r="Q95" s="36"/>
      <c r="R95" s="36"/>
      <c r="S95" s="36"/>
      <c r="T95" s="36"/>
      <c r="U95" s="36"/>
    </row>
    <row r="96" spans="1:21" ht="15.75" customHeight="1">
      <c r="A96" s="100"/>
      <c r="B96" s="127"/>
      <c r="C96" s="127"/>
      <c r="D96" s="100"/>
      <c r="E96" s="100"/>
      <c r="F96" s="100"/>
      <c r="G96" s="100"/>
      <c r="H96" s="57"/>
      <c r="I96" s="36"/>
      <c r="J96" s="36"/>
      <c r="K96" s="36"/>
      <c r="L96" s="36"/>
      <c r="M96" s="36"/>
      <c r="N96" s="36"/>
      <c r="O96" s="36"/>
      <c r="P96" s="36"/>
      <c r="Q96" s="36"/>
      <c r="R96" s="36"/>
      <c r="S96" s="36"/>
      <c r="T96" s="36"/>
      <c r="U96" s="36"/>
    </row>
    <row r="97" spans="1:21" ht="15.75" customHeight="1">
      <c r="A97" s="100"/>
      <c r="B97" s="127"/>
      <c r="C97" s="127"/>
      <c r="D97" s="100"/>
      <c r="E97" s="100"/>
      <c r="F97" s="100"/>
      <c r="G97" s="100"/>
      <c r="H97" s="57"/>
      <c r="I97" s="36"/>
      <c r="J97" s="36"/>
      <c r="K97" s="36"/>
      <c r="L97" s="36"/>
      <c r="M97" s="36"/>
      <c r="N97" s="36"/>
      <c r="O97" s="36"/>
      <c r="P97" s="36"/>
      <c r="Q97" s="36"/>
      <c r="R97" s="36"/>
      <c r="S97" s="36"/>
      <c r="T97" s="36"/>
      <c r="U97" s="36"/>
    </row>
    <row r="98" spans="1:21" ht="15.75" customHeight="1">
      <c r="A98" s="100"/>
      <c r="B98" s="127"/>
      <c r="C98" s="127"/>
      <c r="D98" s="100"/>
      <c r="E98" s="100"/>
      <c r="F98" s="100"/>
      <c r="G98" s="100"/>
      <c r="H98" s="57"/>
      <c r="I98" s="36"/>
      <c r="J98" s="36"/>
      <c r="K98" s="36"/>
      <c r="L98" s="36"/>
      <c r="M98" s="36"/>
      <c r="N98" s="36"/>
      <c r="O98" s="36"/>
      <c r="P98" s="36"/>
      <c r="Q98" s="36"/>
      <c r="R98" s="36"/>
      <c r="S98" s="36"/>
      <c r="T98" s="36"/>
      <c r="U98" s="36"/>
    </row>
    <row r="99" spans="1:21" ht="15.75" customHeight="1">
      <c r="A99" s="100"/>
      <c r="B99" s="127"/>
      <c r="C99" s="127"/>
      <c r="D99" s="100"/>
      <c r="E99" s="100"/>
      <c r="F99" s="100"/>
      <c r="G99" s="100"/>
      <c r="H99" s="57"/>
      <c r="I99" s="36"/>
      <c r="J99" s="36"/>
      <c r="K99" s="36"/>
      <c r="L99" s="36"/>
      <c r="M99" s="36"/>
      <c r="N99" s="36"/>
      <c r="O99" s="36"/>
      <c r="P99" s="36"/>
      <c r="Q99" s="36"/>
      <c r="R99" s="36"/>
      <c r="S99" s="36"/>
      <c r="T99" s="36"/>
      <c r="U99" s="36"/>
    </row>
    <row r="100" spans="1:21" ht="15.75" customHeight="1">
      <c r="A100" s="100"/>
      <c r="B100" s="127"/>
      <c r="C100" s="127"/>
      <c r="D100" s="100"/>
      <c r="E100" s="100"/>
      <c r="F100" s="100"/>
      <c r="G100" s="100"/>
      <c r="H100" s="57"/>
      <c r="I100" s="36"/>
      <c r="J100" s="36"/>
      <c r="K100" s="36"/>
      <c r="L100" s="36"/>
      <c r="M100" s="36"/>
      <c r="N100" s="36"/>
      <c r="O100" s="36"/>
      <c r="P100" s="36"/>
      <c r="Q100" s="36"/>
      <c r="R100" s="36"/>
      <c r="S100" s="36"/>
      <c r="T100" s="36"/>
      <c r="U100" s="36"/>
    </row>
    <row r="101" spans="1:21" ht="15.75" customHeight="1">
      <c r="A101" s="100"/>
      <c r="B101" s="127"/>
      <c r="C101" s="127"/>
      <c r="D101" s="100"/>
      <c r="E101" s="100"/>
      <c r="F101" s="100"/>
      <c r="G101" s="100"/>
      <c r="H101" s="57"/>
      <c r="I101" s="36"/>
      <c r="J101" s="36"/>
      <c r="K101" s="36"/>
      <c r="L101" s="36"/>
      <c r="M101" s="36"/>
      <c r="N101" s="36"/>
      <c r="O101" s="36"/>
      <c r="P101" s="36"/>
      <c r="Q101" s="36"/>
      <c r="R101" s="36"/>
      <c r="S101" s="36"/>
      <c r="T101" s="36"/>
      <c r="U101" s="36"/>
    </row>
    <row r="102" spans="1:21" ht="15.75" customHeight="1">
      <c r="A102" s="100"/>
      <c r="B102" s="127"/>
      <c r="C102" s="127"/>
      <c r="D102" s="100"/>
      <c r="E102" s="100"/>
      <c r="F102" s="100"/>
      <c r="G102" s="100"/>
      <c r="H102" s="57"/>
      <c r="I102" s="36"/>
      <c r="J102" s="36"/>
      <c r="K102" s="36"/>
      <c r="L102" s="36"/>
      <c r="M102" s="36"/>
      <c r="N102" s="36"/>
      <c r="O102" s="36"/>
      <c r="P102" s="36"/>
      <c r="Q102" s="36"/>
      <c r="R102" s="36"/>
      <c r="S102" s="36"/>
      <c r="T102" s="36"/>
      <c r="U102" s="36"/>
    </row>
    <row r="103" spans="1:21" ht="15.75" customHeight="1">
      <c r="A103" s="100"/>
      <c r="B103" s="127"/>
      <c r="C103" s="127"/>
      <c r="D103" s="100"/>
      <c r="E103" s="100"/>
      <c r="F103" s="100"/>
      <c r="G103" s="100"/>
      <c r="H103" s="57"/>
      <c r="I103" s="36"/>
      <c r="J103" s="36"/>
      <c r="K103" s="36"/>
      <c r="L103" s="36"/>
      <c r="M103" s="36"/>
      <c r="N103" s="36"/>
      <c r="O103" s="36"/>
      <c r="P103" s="36"/>
      <c r="Q103" s="36"/>
      <c r="R103" s="36"/>
      <c r="S103" s="36"/>
      <c r="T103" s="36"/>
      <c r="U103" s="36"/>
    </row>
    <row r="104" spans="1:21" ht="15.75" customHeight="1">
      <c r="A104" s="100"/>
      <c r="B104" s="127"/>
      <c r="C104" s="127"/>
      <c r="D104" s="100"/>
      <c r="E104" s="100"/>
      <c r="F104" s="100"/>
      <c r="G104" s="100"/>
      <c r="H104" s="57"/>
      <c r="I104" s="36"/>
      <c r="J104" s="36"/>
      <c r="K104" s="36"/>
      <c r="L104" s="36"/>
      <c r="M104" s="36"/>
      <c r="N104" s="36"/>
      <c r="O104" s="36"/>
      <c r="P104" s="36"/>
      <c r="Q104" s="36"/>
      <c r="R104" s="36"/>
      <c r="S104" s="36"/>
      <c r="T104" s="36"/>
      <c r="U104" s="36"/>
    </row>
    <row r="105" spans="1:21" ht="15.75" customHeight="1">
      <c r="A105" s="100"/>
      <c r="B105" s="127"/>
      <c r="C105" s="127"/>
      <c r="D105" s="100"/>
      <c r="E105" s="100"/>
      <c r="F105" s="100"/>
      <c r="G105" s="100"/>
      <c r="H105" s="57"/>
      <c r="I105" s="36"/>
      <c r="J105" s="36"/>
      <c r="K105" s="36"/>
      <c r="L105" s="36"/>
      <c r="M105" s="36"/>
      <c r="N105" s="36"/>
      <c r="O105" s="36"/>
      <c r="P105" s="36"/>
      <c r="Q105" s="36"/>
      <c r="R105" s="36"/>
      <c r="S105" s="36"/>
      <c r="T105" s="36"/>
      <c r="U105" s="36"/>
    </row>
    <row r="106" spans="1:21" ht="15.75" customHeight="1">
      <c r="A106" s="100"/>
      <c r="B106" s="127"/>
      <c r="C106" s="127"/>
      <c r="D106" s="100"/>
      <c r="E106" s="100"/>
      <c r="F106" s="100"/>
      <c r="G106" s="100"/>
      <c r="H106" s="57"/>
      <c r="I106" s="36"/>
      <c r="J106" s="36"/>
      <c r="K106" s="36"/>
      <c r="L106" s="36"/>
      <c r="M106" s="36"/>
      <c r="N106" s="36"/>
      <c r="O106" s="36"/>
      <c r="P106" s="36"/>
      <c r="Q106" s="36"/>
      <c r="R106" s="36"/>
      <c r="S106" s="36"/>
      <c r="T106" s="36"/>
      <c r="U106" s="36"/>
    </row>
    <row r="107" spans="1:21" ht="15.75" customHeight="1">
      <c r="A107" s="100"/>
      <c r="B107" s="127"/>
      <c r="C107" s="127"/>
      <c r="D107" s="100"/>
      <c r="E107" s="100"/>
      <c r="F107" s="100"/>
      <c r="G107" s="100"/>
      <c r="H107" s="57"/>
      <c r="I107" s="36"/>
      <c r="J107" s="36"/>
      <c r="K107" s="36"/>
      <c r="L107" s="36"/>
      <c r="M107" s="36"/>
      <c r="N107" s="36"/>
      <c r="O107" s="36"/>
      <c r="P107" s="36"/>
      <c r="Q107" s="36"/>
      <c r="R107" s="36"/>
      <c r="S107" s="36"/>
      <c r="T107" s="36"/>
      <c r="U107" s="36"/>
    </row>
    <row r="108" spans="1:21" ht="15.75" customHeight="1">
      <c r="A108" s="100"/>
      <c r="B108" s="127"/>
      <c r="C108" s="127"/>
      <c r="D108" s="100"/>
      <c r="E108" s="100"/>
      <c r="F108" s="100"/>
      <c r="G108" s="100"/>
      <c r="H108" s="57"/>
      <c r="I108" s="36"/>
      <c r="J108" s="36"/>
      <c r="K108" s="36"/>
      <c r="L108" s="36"/>
      <c r="M108" s="36"/>
      <c r="N108" s="36"/>
      <c r="O108" s="36"/>
      <c r="P108" s="36"/>
      <c r="Q108" s="36"/>
      <c r="R108" s="36"/>
      <c r="S108" s="36"/>
      <c r="T108" s="36"/>
      <c r="U108" s="36"/>
    </row>
    <row r="109" spans="1:21" ht="15.75" customHeight="1">
      <c r="A109" s="100"/>
      <c r="B109" s="127"/>
      <c r="C109" s="127"/>
      <c r="D109" s="100"/>
      <c r="E109" s="100"/>
      <c r="F109" s="100"/>
      <c r="G109" s="100"/>
      <c r="H109" s="57"/>
      <c r="I109" s="36"/>
      <c r="J109" s="36"/>
      <c r="K109" s="36"/>
      <c r="L109" s="36"/>
      <c r="M109" s="36"/>
      <c r="N109" s="36"/>
      <c r="O109" s="36"/>
      <c r="P109" s="36"/>
      <c r="Q109" s="36"/>
      <c r="R109" s="36"/>
      <c r="S109" s="36"/>
      <c r="T109" s="36"/>
      <c r="U109" s="36"/>
    </row>
    <row r="110" spans="1:21" ht="15.75" customHeight="1">
      <c r="A110" s="100"/>
      <c r="B110" s="127"/>
      <c r="C110" s="127"/>
      <c r="D110" s="100"/>
      <c r="E110" s="100"/>
      <c r="F110" s="100"/>
      <c r="G110" s="100"/>
      <c r="H110" s="57"/>
      <c r="I110" s="36"/>
      <c r="J110" s="36"/>
      <c r="K110" s="36"/>
      <c r="L110" s="36"/>
      <c r="M110" s="36"/>
      <c r="N110" s="36"/>
      <c r="O110" s="36"/>
      <c r="P110" s="36"/>
      <c r="Q110" s="36"/>
      <c r="R110" s="36"/>
      <c r="S110" s="36"/>
      <c r="T110" s="36"/>
      <c r="U110" s="36"/>
    </row>
    <row r="111" spans="1:21" ht="15.75" customHeight="1">
      <c r="A111" s="100"/>
      <c r="B111" s="127"/>
      <c r="C111" s="127"/>
      <c r="D111" s="100"/>
      <c r="E111" s="100"/>
      <c r="F111" s="100"/>
      <c r="G111" s="100"/>
      <c r="H111" s="57"/>
      <c r="I111" s="36"/>
      <c r="J111" s="36"/>
      <c r="K111" s="36"/>
      <c r="L111" s="36"/>
      <c r="M111" s="36"/>
      <c r="N111" s="36"/>
      <c r="O111" s="36"/>
      <c r="P111" s="36"/>
      <c r="Q111" s="36"/>
      <c r="R111" s="36"/>
      <c r="S111" s="36"/>
      <c r="T111" s="36"/>
      <c r="U111" s="36"/>
    </row>
    <row r="112" spans="1:21" ht="15.75" customHeight="1">
      <c r="A112" s="100"/>
      <c r="B112" s="127"/>
      <c r="C112" s="127"/>
      <c r="D112" s="100"/>
      <c r="E112" s="100"/>
      <c r="F112" s="100"/>
      <c r="G112" s="100"/>
      <c r="H112" s="57"/>
      <c r="I112" s="36"/>
      <c r="J112" s="36"/>
      <c r="K112" s="36"/>
      <c r="L112" s="36"/>
      <c r="M112" s="36"/>
      <c r="N112" s="36"/>
      <c r="O112" s="36"/>
      <c r="P112" s="36"/>
      <c r="Q112" s="36"/>
      <c r="R112" s="36"/>
      <c r="S112" s="36"/>
      <c r="T112" s="36"/>
      <c r="U112" s="36"/>
    </row>
    <row r="113" spans="1:21" ht="15.75" customHeight="1">
      <c r="A113" s="100"/>
      <c r="B113" s="127"/>
      <c r="C113" s="127"/>
      <c r="D113" s="100"/>
      <c r="E113" s="100"/>
      <c r="F113" s="100"/>
      <c r="G113" s="100"/>
      <c r="H113" s="57"/>
      <c r="I113" s="36"/>
      <c r="J113" s="36"/>
      <c r="K113" s="36"/>
      <c r="L113" s="36"/>
      <c r="M113" s="36"/>
      <c r="N113" s="36"/>
      <c r="O113" s="36"/>
      <c r="P113" s="36"/>
      <c r="Q113" s="36"/>
      <c r="R113" s="36"/>
      <c r="S113" s="36"/>
      <c r="T113" s="36"/>
      <c r="U113" s="36"/>
    </row>
    <row r="114" spans="1:21" ht="15.75" customHeight="1">
      <c r="A114" s="100"/>
      <c r="B114" s="127"/>
      <c r="C114" s="127"/>
      <c r="D114" s="100"/>
      <c r="E114" s="100"/>
      <c r="F114" s="100"/>
      <c r="G114" s="100"/>
      <c r="H114" s="57"/>
      <c r="I114" s="36"/>
      <c r="J114" s="36"/>
      <c r="K114" s="36"/>
      <c r="L114" s="36"/>
      <c r="M114" s="36"/>
      <c r="N114" s="36"/>
      <c r="O114" s="36"/>
      <c r="P114" s="36"/>
      <c r="Q114" s="36"/>
      <c r="R114" s="36"/>
      <c r="S114" s="36"/>
      <c r="T114" s="36"/>
      <c r="U114" s="36"/>
    </row>
    <row r="115" spans="1:21" ht="15.75" customHeight="1">
      <c r="A115" s="100"/>
      <c r="B115" s="127"/>
      <c r="C115" s="127"/>
      <c r="D115" s="100"/>
      <c r="E115" s="100"/>
      <c r="F115" s="100"/>
      <c r="G115" s="100"/>
      <c r="H115" s="57"/>
      <c r="I115" s="36"/>
      <c r="J115" s="36"/>
      <c r="K115" s="36"/>
      <c r="L115" s="36"/>
      <c r="M115" s="36"/>
      <c r="N115" s="36"/>
      <c r="O115" s="36"/>
      <c r="P115" s="36"/>
      <c r="Q115" s="36"/>
      <c r="R115" s="36"/>
      <c r="S115" s="36"/>
      <c r="T115" s="36"/>
      <c r="U115" s="36"/>
    </row>
    <row r="116" spans="1:21" ht="15.75" customHeight="1">
      <c r="A116" s="100"/>
      <c r="B116" s="127"/>
      <c r="C116" s="127"/>
      <c r="D116" s="100"/>
      <c r="E116" s="100"/>
      <c r="F116" s="100"/>
      <c r="G116" s="100"/>
      <c r="H116" s="57"/>
      <c r="I116" s="36"/>
      <c r="J116" s="36"/>
      <c r="K116" s="36"/>
      <c r="L116" s="36"/>
      <c r="M116" s="36"/>
      <c r="N116" s="36"/>
      <c r="O116" s="36"/>
      <c r="P116" s="36"/>
      <c r="Q116" s="36"/>
      <c r="R116" s="36"/>
      <c r="S116" s="36"/>
      <c r="T116" s="36"/>
      <c r="U116" s="36"/>
    </row>
    <row r="117" spans="1:21" ht="15.75" customHeight="1">
      <c r="A117" s="100"/>
      <c r="B117" s="127"/>
      <c r="C117" s="127"/>
      <c r="D117" s="100"/>
      <c r="E117" s="100"/>
      <c r="F117" s="100"/>
      <c r="G117" s="100"/>
      <c r="H117" s="57"/>
      <c r="I117" s="36"/>
      <c r="J117" s="36"/>
      <c r="K117" s="36"/>
      <c r="L117" s="36"/>
      <c r="M117" s="36"/>
      <c r="N117" s="36"/>
      <c r="O117" s="36"/>
      <c r="P117" s="36"/>
      <c r="Q117" s="36"/>
      <c r="R117" s="36"/>
      <c r="S117" s="36"/>
      <c r="T117" s="36"/>
      <c r="U117" s="36"/>
    </row>
    <row r="118" spans="1:21" ht="15.75" customHeight="1">
      <c r="A118" s="100"/>
      <c r="B118" s="127"/>
      <c r="C118" s="127"/>
      <c r="D118" s="100"/>
      <c r="E118" s="100"/>
      <c r="F118" s="100"/>
      <c r="G118" s="100"/>
      <c r="H118" s="57"/>
      <c r="I118" s="36"/>
      <c r="J118" s="36"/>
      <c r="K118" s="36"/>
      <c r="L118" s="36"/>
      <c r="M118" s="36"/>
      <c r="N118" s="36"/>
      <c r="O118" s="36"/>
      <c r="P118" s="36"/>
      <c r="Q118" s="36"/>
      <c r="R118" s="36"/>
      <c r="S118" s="36"/>
      <c r="T118" s="36"/>
      <c r="U118" s="36"/>
    </row>
    <row r="119" spans="1:21" ht="15.75" customHeight="1">
      <c r="A119" s="100"/>
      <c r="B119" s="127"/>
      <c r="C119" s="127"/>
      <c r="D119" s="100"/>
      <c r="E119" s="100"/>
      <c r="F119" s="100"/>
      <c r="G119" s="100"/>
      <c r="H119" s="57"/>
      <c r="I119" s="36"/>
      <c r="J119" s="36"/>
      <c r="K119" s="36"/>
      <c r="L119" s="36"/>
      <c r="M119" s="36"/>
      <c r="N119" s="36"/>
      <c r="O119" s="36"/>
      <c r="P119" s="36"/>
      <c r="Q119" s="36"/>
      <c r="R119" s="36"/>
      <c r="S119" s="36"/>
      <c r="T119" s="36"/>
      <c r="U119" s="36"/>
    </row>
    <row r="120" spans="1:21" ht="15.75" customHeight="1">
      <c r="A120" s="100"/>
      <c r="B120" s="127"/>
      <c r="C120" s="127"/>
      <c r="D120" s="100"/>
      <c r="E120" s="100"/>
      <c r="F120" s="100"/>
      <c r="G120" s="100"/>
      <c r="H120" s="57"/>
      <c r="I120" s="36"/>
      <c r="J120" s="36"/>
      <c r="K120" s="36"/>
      <c r="L120" s="36"/>
      <c r="M120" s="36"/>
      <c r="N120" s="36"/>
      <c r="O120" s="36"/>
      <c r="P120" s="36"/>
      <c r="Q120" s="36"/>
      <c r="R120" s="36"/>
      <c r="S120" s="36"/>
      <c r="T120" s="36"/>
      <c r="U120" s="36"/>
    </row>
    <row r="121" spans="1:21" ht="15.75" customHeight="1">
      <c r="A121" s="100"/>
      <c r="B121" s="127"/>
      <c r="C121" s="127"/>
      <c r="D121" s="100"/>
      <c r="E121" s="100"/>
      <c r="F121" s="100"/>
      <c r="G121" s="100"/>
      <c r="H121" s="57"/>
      <c r="I121" s="36"/>
      <c r="J121" s="36"/>
      <c r="K121" s="36"/>
      <c r="L121" s="36"/>
      <c r="M121" s="36"/>
      <c r="N121" s="36"/>
      <c r="O121" s="36"/>
      <c r="P121" s="36"/>
      <c r="Q121" s="36"/>
      <c r="R121" s="36"/>
      <c r="S121" s="36"/>
      <c r="T121" s="36"/>
      <c r="U121" s="36"/>
    </row>
    <row r="122" spans="1:21" ht="15.75" customHeight="1">
      <c r="A122" s="100"/>
      <c r="B122" s="127"/>
      <c r="C122" s="127"/>
      <c r="D122" s="100"/>
      <c r="E122" s="100"/>
      <c r="F122" s="100"/>
      <c r="G122" s="100"/>
      <c r="H122" s="57"/>
      <c r="I122" s="36"/>
      <c r="J122" s="36"/>
      <c r="K122" s="36"/>
      <c r="L122" s="36"/>
      <c r="M122" s="36"/>
      <c r="N122" s="36"/>
      <c r="O122" s="36"/>
      <c r="P122" s="36"/>
      <c r="Q122" s="36"/>
      <c r="R122" s="36"/>
      <c r="S122" s="36"/>
      <c r="T122" s="36"/>
      <c r="U122" s="36"/>
    </row>
    <row r="123" spans="1:21" ht="15.75" customHeight="1">
      <c r="A123" s="100"/>
      <c r="B123" s="127"/>
      <c r="C123" s="127"/>
      <c r="D123" s="100"/>
      <c r="E123" s="100"/>
      <c r="F123" s="100"/>
      <c r="G123" s="100"/>
      <c r="H123" s="57"/>
      <c r="I123" s="36"/>
      <c r="J123" s="36"/>
      <c r="K123" s="36"/>
      <c r="L123" s="36"/>
      <c r="M123" s="36"/>
      <c r="N123" s="36"/>
      <c r="O123" s="36"/>
      <c r="P123" s="36"/>
      <c r="Q123" s="36"/>
      <c r="R123" s="36"/>
      <c r="S123" s="36"/>
      <c r="T123" s="36"/>
      <c r="U123" s="36"/>
    </row>
    <row r="124" spans="1:21" ht="15.75" customHeight="1">
      <c r="A124" s="100"/>
      <c r="B124" s="127"/>
      <c r="C124" s="127"/>
      <c r="D124" s="100"/>
      <c r="E124" s="100"/>
      <c r="F124" s="100"/>
      <c r="G124" s="100"/>
      <c r="H124" s="57"/>
      <c r="I124" s="36"/>
      <c r="J124" s="36"/>
      <c r="K124" s="36"/>
      <c r="L124" s="36"/>
      <c r="M124" s="36"/>
      <c r="N124" s="36"/>
      <c r="O124" s="36"/>
      <c r="P124" s="36"/>
      <c r="Q124" s="36"/>
      <c r="R124" s="36"/>
      <c r="S124" s="36"/>
      <c r="T124" s="36"/>
      <c r="U124" s="36"/>
    </row>
    <row r="125" spans="1:21" ht="15.75" customHeight="1">
      <c r="A125" s="100"/>
      <c r="B125" s="127"/>
      <c r="C125" s="127"/>
      <c r="D125" s="100"/>
      <c r="E125" s="100"/>
      <c r="F125" s="100"/>
      <c r="G125" s="100"/>
      <c r="H125" s="57"/>
      <c r="I125" s="36"/>
      <c r="J125" s="36"/>
      <c r="K125" s="36"/>
      <c r="L125" s="36"/>
      <c r="M125" s="36"/>
      <c r="N125" s="36"/>
      <c r="O125" s="36"/>
      <c r="P125" s="36"/>
      <c r="Q125" s="36"/>
      <c r="R125" s="36"/>
      <c r="S125" s="36"/>
      <c r="T125" s="36"/>
      <c r="U125" s="36"/>
    </row>
    <row r="126" spans="1:21" ht="15.75" customHeight="1">
      <c r="A126" s="100"/>
      <c r="B126" s="127"/>
      <c r="C126" s="127"/>
      <c r="D126" s="100"/>
      <c r="E126" s="100"/>
      <c r="F126" s="100"/>
      <c r="G126" s="100"/>
      <c r="H126" s="57"/>
      <c r="I126" s="36"/>
      <c r="J126" s="36"/>
      <c r="K126" s="36"/>
      <c r="L126" s="36"/>
      <c r="M126" s="36"/>
      <c r="N126" s="36"/>
      <c r="O126" s="36"/>
      <c r="P126" s="36"/>
      <c r="Q126" s="36"/>
      <c r="R126" s="36"/>
      <c r="S126" s="36"/>
      <c r="T126" s="36"/>
      <c r="U126" s="36"/>
    </row>
    <row r="127" spans="1:21" ht="15.75" customHeight="1">
      <c r="A127" s="100"/>
      <c r="B127" s="127"/>
      <c r="C127" s="127"/>
      <c r="D127" s="100"/>
      <c r="E127" s="100"/>
      <c r="F127" s="100"/>
      <c r="G127" s="100"/>
      <c r="H127" s="57"/>
      <c r="I127" s="36"/>
      <c r="J127" s="36"/>
      <c r="K127" s="36"/>
      <c r="L127" s="36"/>
      <c r="M127" s="36"/>
      <c r="N127" s="36"/>
      <c r="O127" s="36"/>
      <c r="P127" s="36"/>
      <c r="Q127" s="36"/>
      <c r="R127" s="36"/>
      <c r="S127" s="36"/>
      <c r="T127" s="36"/>
      <c r="U127" s="36"/>
    </row>
    <row r="128" spans="1:21" ht="15.75" customHeight="1">
      <c r="A128" s="100"/>
      <c r="B128" s="127"/>
      <c r="C128" s="127"/>
      <c r="D128" s="100"/>
      <c r="E128" s="100"/>
      <c r="F128" s="100"/>
      <c r="G128" s="100"/>
      <c r="H128" s="57"/>
      <c r="I128" s="36"/>
      <c r="J128" s="36"/>
      <c r="K128" s="36"/>
      <c r="L128" s="36"/>
      <c r="M128" s="36"/>
      <c r="N128" s="36"/>
      <c r="O128" s="36"/>
      <c r="P128" s="36"/>
      <c r="Q128" s="36"/>
      <c r="R128" s="36"/>
      <c r="S128" s="36"/>
      <c r="T128" s="36"/>
      <c r="U128" s="36"/>
    </row>
    <row r="129" spans="1:21" ht="15.75" customHeight="1">
      <c r="A129" s="100"/>
      <c r="B129" s="127"/>
      <c r="C129" s="127"/>
      <c r="D129" s="100"/>
      <c r="E129" s="100"/>
      <c r="F129" s="100"/>
      <c r="G129" s="100"/>
      <c r="H129" s="57"/>
      <c r="I129" s="36"/>
      <c r="J129" s="36"/>
      <c r="K129" s="36"/>
      <c r="L129" s="36"/>
      <c r="M129" s="36"/>
      <c r="N129" s="36"/>
      <c r="O129" s="36"/>
      <c r="P129" s="36"/>
      <c r="Q129" s="36"/>
      <c r="R129" s="36"/>
      <c r="S129" s="36"/>
      <c r="T129" s="36"/>
      <c r="U129" s="36"/>
    </row>
    <row r="130" spans="1:21" ht="15.75" customHeight="1">
      <c r="A130" s="100"/>
      <c r="B130" s="127"/>
      <c r="C130" s="127"/>
      <c r="D130" s="100"/>
      <c r="E130" s="100"/>
      <c r="F130" s="100"/>
      <c r="G130" s="100"/>
      <c r="H130" s="57"/>
      <c r="I130" s="36"/>
      <c r="J130" s="36"/>
      <c r="K130" s="36"/>
      <c r="L130" s="36"/>
      <c r="M130" s="36"/>
      <c r="N130" s="36"/>
      <c r="O130" s="36"/>
      <c r="P130" s="36"/>
      <c r="Q130" s="36"/>
      <c r="R130" s="36"/>
      <c r="S130" s="36"/>
      <c r="T130" s="36"/>
      <c r="U130" s="36"/>
    </row>
    <row r="131" spans="1:21" ht="15.75" customHeight="1">
      <c r="A131" s="100"/>
      <c r="B131" s="127"/>
      <c r="C131" s="127"/>
      <c r="D131" s="100"/>
      <c r="E131" s="100"/>
      <c r="F131" s="100"/>
      <c r="G131" s="100"/>
      <c r="H131" s="57"/>
      <c r="I131" s="36"/>
      <c r="J131" s="36"/>
      <c r="K131" s="36"/>
      <c r="L131" s="36"/>
      <c r="M131" s="36"/>
      <c r="N131" s="36"/>
      <c r="O131" s="36"/>
      <c r="P131" s="36"/>
      <c r="Q131" s="36"/>
      <c r="R131" s="36"/>
      <c r="S131" s="36"/>
      <c r="T131" s="36"/>
      <c r="U131" s="36"/>
    </row>
    <row r="132" spans="1:21" ht="15.75" customHeight="1">
      <c r="A132" s="100"/>
      <c r="B132" s="127"/>
      <c r="C132" s="127"/>
      <c r="D132" s="100"/>
      <c r="E132" s="100"/>
      <c r="F132" s="100"/>
      <c r="G132" s="100"/>
      <c r="H132" s="57"/>
      <c r="I132" s="36"/>
      <c r="J132" s="36"/>
      <c r="K132" s="36"/>
      <c r="L132" s="36"/>
      <c r="M132" s="36"/>
      <c r="N132" s="36"/>
      <c r="O132" s="36"/>
      <c r="P132" s="36"/>
      <c r="Q132" s="36"/>
      <c r="R132" s="36"/>
      <c r="S132" s="36"/>
      <c r="T132" s="36"/>
      <c r="U132" s="36"/>
    </row>
    <row r="133" spans="1:21" ht="15.75" customHeight="1">
      <c r="A133" s="100"/>
      <c r="B133" s="127"/>
      <c r="C133" s="127"/>
      <c r="D133" s="100"/>
      <c r="E133" s="100"/>
      <c r="F133" s="100"/>
      <c r="G133" s="100"/>
      <c r="H133" s="57"/>
      <c r="I133" s="36"/>
      <c r="J133" s="36"/>
      <c r="K133" s="36"/>
      <c r="L133" s="36"/>
      <c r="M133" s="36"/>
      <c r="N133" s="36"/>
      <c r="O133" s="36"/>
      <c r="P133" s="36"/>
      <c r="Q133" s="36"/>
      <c r="R133" s="36"/>
      <c r="S133" s="36"/>
      <c r="T133" s="36"/>
      <c r="U133" s="36"/>
    </row>
    <row r="134" spans="1:21" ht="15.75" customHeight="1">
      <c r="A134" s="100"/>
      <c r="B134" s="127"/>
      <c r="C134" s="127"/>
      <c r="D134" s="100"/>
      <c r="E134" s="100"/>
      <c r="F134" s="100"/>
      <c r="G134" s="100"/>
      <c r="H134" s="57"/>
      <c r="I134" s="36"/>
      <c r="J134" s="36"/>
      <c r="K134" s="36"/>
      <c r="L134" s="36"/>
      <c r="M134" s="36"/>
      <c r="N134" s="36"/>
      <c r="O134" s="36"/>
      <c r="P134" s="36"/>
      <c r="Q134" s="36"/>
      <c r="R134" s="36"/>
      <c r="S134" s="36"/>
      <c r="T134" s="36"/>
      <c r="U134" s="36"/>
    </row>
    <row r="135" spans="1:21" ht="15.75" customHeight="1">
      <c r="A135" s="102"/>
      <c r="B135" s="128"/>
      <c r="C135" s="128"/>
      <c r="D135" s="102"/>
      <c r="E135" s="102"/>
      <c r="F135" s="102"/>
      <c r="G135" s="102"/>
      <c r="H135" s="36"/>
      <c r="I135" s="36"/>
      <c r="J135" s="36"/>
      <c r="K135" s="36"/>
      <c r="L135" s="36"/>
      <c r="M135" s="36"/>
      <c r="N135" s="36"/>
      <c r="O135" s="36"/>
      <c r="P135" s="36"/>
      <c r="Q135" s="36"/>
      <c r="R135" s="36"/>
      <c r="S135" s="36"/>
      <c r="T135" s="36"/>
      <c r="U135" s="36"/>
    </row>
    <row r="136" spans="1:21" ht="15.75" customHeight="1">
      <c r="A136" s="102"/>
      <c r="B136" s="128"/>
      <c r="C136" s="128"/>
      <c r="D136" s="102"/>
      <c r="E136" s="102"/>
      <c r="F136" s="102"/>
      <c r="G136" s="102"/>
      <c r="H136" s="36"/>
      <c r="I136" s="36"/>
      <c r="J136" s="36"/>
      <c r="K136" s="36"/>
      <c r="L136" s="36"/>
      <c r="M136" s="36"/>
      <c r="N136" s="36"/>
      <c r="O136" s="36"/>
      <c r="P136" s="36"/>
      <c r="Q136" s="36"/>
      <c r="R136" s="36"/>
      <c r="S136" s="36"/>
      <c r="T136" s="36"/>
      <c r="U136" s="36"/>
    </row>
    <row r="137" spans="1:21" ht="15.75" customHeight="1">
      <c r="A137" s="102"/>
      <c r="B137" s="128"/>
      <c r="C137" s="128"/>
      <c r="D137" s="102"/>
      <c r="E137" s="102"/>
      <c r="F137" s="102"/>
      <c r="G137" s="102"/>
      <c r="H137" s="36"/>
      <c r="I137" s="36"/>
      <c r="J137" s="36"/>
      <c r="K137" s="36"/>
      <c r="L137" s="36"/>
      <c r="M137" s="36"/>
      <c r="N137" s="36"/>
      <c r="O137" s="36"/>
      <c r="P137" s="36"/>
      <c r="Q137" s="36"/>
      <c r="R137" s="36"/>
      <c r="S137" s="36"/>
      <c r="T137" s="36"/>
      <c r="U137" s="36"/>
    </row>
    <row r="138" spans="1:21" ht="15.75" customHeight="1">
      <c r="A138" s="102"/>
      <c r="B138" s="128"/>
      <c r="C138" s="128"/>
      <c r="D138" s="102"/>
      <c r="E138" s="102"/>
      <c r="F138" s="102"/>
      <c r="G138" s="102"/>
      <c r="H138" s="36"/>
      <c r="I138" s="36"/>
      <c r="J138" s="36"/>
      <c r="K138" s="36"/>
      <c r="L138" s="36"/>
      <c r="M138" s="36"/>
      <c r="N138" s="36"/>
      <c r="O138" s="36"/>
      <c r="P138" s="36"/>
      <c r="Q138" s="36"/>
      <c r="R138" s="36"/>
      <c r="S138" s="36"/>
      <c r="T138" s="36"/>
      <c r="U138" s="36"/>
    </row>
    <row r="139" spans="1:21" ht="15.75" customHeight="1">
      <c r="A139" s="102"/>
      <c r="B139" s="128"/>
      <c r="C139" s="128"/>
      <c r="D139" s="102"/>
      <c r="E139" s="102"/>
      <c r="F139" s="102"/>
      <c r="G139" s="102"/>
      <c r="H139" s="36"/>
      <c r="I139" s="36"/>
      <c r="J139" s="36"/>
      <c r="K139" s="36"/>
      <c r="L139" s="36"/>
      <c r="M139" s="36"/>
      <c r="N139" s="36"/>
      <c r="O139" s="36"/>
      <c r="P139" s="36"/>
      <c r="Q139" s="36"/>
      <c r="R139" s="36"/>
      <c r="S139" s="36"/>
      <c r="T139" s="36"/>
      <c r="U139" s="36"/>
    </row>
    <row r="140" spans="1:21" ht="15.75" customHeight="1">
      <c r="A140" s="102"/>
      <c r="B140" s="128"/>
      <c r="C140" s="128"/>
      <c r="D140" s="102"/>
      <c r="E140" s="102"/>
      <c r="F140" s="102"/>
      <c r="G140" s="102"/>
      <c r="H140" s="36"/>
      <c r="I140" s="36"/>
      <c r="J140" s="36"/>
      <c r="K140" s="36"/>
      <c r="L140" s="36"/>
      <c r="M140" s="36"/>
      <c r="N140" s="36"/>
      <c r="O140" s="36"/>
      <c r="P140" s="36"/>
      <c r="Q140" s="36"/>
      <c r="R140" s="36"/>
      <c r="S140" s="36"/>
      <c r="T140" s="36"/>
      <c r="U140" s="36"/>
    </row>
    <row r="141" spans="1:21" ht="15.75" customHeight="1">
      <c r="A141" s="102"/>
      <c r="B141" s="128"/>
      <c r="C141" s="128"/>
      <c r="D141" s="102"/>
      <c r="E141" s="102"/>
      <c r="F141" s="102"/>
      <c r="G141" s="102"/>
      <c r="H141" s="36"/>
      <c r="I141" s="36"/>
      <c r="J141" s="36"/>
      <c r="K141" s="36"/>
      <c r="L141" s="36"/>
      <c r="M141" s="36"/>
      <c r="N141" s="36"/>
      <c r="O141" s="36"/>
      <c r="P141" s="36"/>
      <c r="Q141" s="36"/>
      <c r="R141" s="36"/>
      <c r="S141" s="36"/>
      <c r="T141" s="36"/>
      <c r="U141" s="36"/>
    </row>
    <row r="142" spans="1:21" ht="15.75" customHeight="1">
      <c r="A142" s="102"/>
      <c r="B142" s="128"/>
      <c r="C142" s="128"/>
      <c r="D142" s="102"/>
      <c r="E142" s="102"/>
      <c r="F142" s="102"/>
      <c r="G142" s="102"/>
      <c r="H142" s="36"/>
      <c r="I142" s="36"/>
      <c r="J142" s="36"/>
      <c r="K142" s="36"/>
      <c r="L142" s="36"/>
      <c r="M142" s="36"/>
      <c r="N142" s="36"/>
      <c r="O142" s="36"/>
      <c r="P142" s="36"/>
      <c r="Q142" s="36"/>
      <c r="R142" s="36"/>
      <c r="S142" s="36"/>
      <c r="T142" s="36"/>
      <c r="U142" s="36"/>
    </row>
    <row r="143" spans="1:21" ht="15.75" customHeight="1">
      <c r="A143" s="102"/>
      <c r="B143" s="128"/>
      <c r="C143" s="128"/>
      <c r="D143" s="102"/>
      <c r="E143" s="102"/>
      <c r="F143" s="102"/>
      <c r="G143" s="102"/>
      <c r="H143" s="36"/>
      <c r="I143" s="36"/>
      <c r="J143" s="36"/>
      <c r="K143" s="36"/>
      <c r="L143" s="36"/>
      <c r="M143" s="36"/>
      <c r="N143" s="36"/>
      <c r="O143" s="36"/>
      <c r="P143" s="36"/>
      <c r="Q143" s="36"/>
      <c r="R143" s="36"/>
      <c r="S143" s="36"/>
      <c r="T143" s="36"/>
      <c r="U143" s="36"/>
    </row>
    <row r="144" spans="1:21" ht="15.75" customHeight="1">
      <c r="A144" s="102"/>
      <c r="B144" s="128"/>
      <c r="C144" s="128"/>
      <c r="D144" s="102"/>
      <c r="E144" s="102"/>
      <c r="F144" s="102"/>
      <c r="G144" s="102"/>
      <c r="H144" s="36"/>
      <c r="I144" s="36"/>
      <c r="J144" s="36"/>
      <c r="K144" s="36"/>
      <c r="L144" s="36"/>
      <c r="M144" s="36"/>
      <c r="N144" s="36"/>
      <c r="O144" s="36"/>
      <c r="P144" s="36"/>
      <c r="Q144" s="36"/>
      <c r="R144" s="36"/>
      <c r="S144" s="36"/>
      <c r="T144" s="36"/>
      <c r="U144" s="36"/>
    </row>
    <row r="145" spans="1:21" ht="15.75" customHeight="1">
      <c r="A145" s="102"/>
      <c r="B145" s="128"/>
      <c r="C145" s="128"/>
      <c r="D145" s="102"/>
      <c r="E145" s="102"/>
      <c r="F145" s="102"/>
      <c r="G145" s="102"/>
      <c r="H145" s="36"/>
      <c r="I145" s="36"/>
      <c r="J145" s="36"/>
      <c r="K145" s="36"/>
      <c r="L145" s="36"/>
      <c r="M145" s="36"/>
      <c r="N145" s="36"/>
      <c r="O145" s="36"/>
      <c r="P145" s="36"/>
      <c r="Q145" s="36"/>
      <c r="R145" s="36"/>
      <c r="S145" s="36"/>
      <c r="T145" s="36"/>
      <c r="U145" s="36"/>
    </row>
    <row r="146" spans="1:21" ht="15.75" customHeight="1">
      <c r="A146" s="102"/>
      <c r="B146" s="128"/>
      <c r="C146" s="128"/>
      <c r="D146" s="102"/>
      <c r="E146" s="102"/>
      <c r="F146" s="102"/>
      <c r="G146" s="102"/>
      <c r="H146" s="36"/>
      <c r="I146" s="36"/>
      <c r="J146" s="36"/>
      <c r="K146" s="36"/>
      <c r="L146" s="36"/>
      <c r="M146" s="36"/>
      <c r="N146" s="36"/>
      <c r="O146" s="36"/>
      <c r="P146" s="36"/>
      <c r="Q146" s="36"/>
      <c r="R146" s="36"/>
      <c r="S146" s="36"/>
      <c r="T146" s="36"/>
      <c r="U146" s="36"/>
    </row>
    <row r="147" spans="1:21" ht="15.75" customHeight="1">
      <c r="A147" s="102"/>
      <c r="B147" s="128"/>
      <c r="C147" s="128"/>
      <c r="D147" s="102"/>
      <c r="E147" s="102"/>
      <c r="F147" s="102"/>
      <c r="G147" s="102"/>
      <c r="H147" s="36"/>
      <c r="I147" s="36"/>
      <c r="J147" s="36"/>
      <c r="K147" s="36"/>
      <c r="L147" s="36"/>
      <c r="M147" s="36"/>
      <c r="N147" s="36"/>
      <c r="O147" s="36"/>
      <c r="P147" s="36"/>
      <c r="Q147" s="36"/>
      <c r="R147" s="36"/>
      <c r="S147" s="36"/>
      <c r="T147" s="36"/>
      <c r="U147" s="36"/>
    </row>
    <row r="148" spans="1:21" ht="15.75" customHeight="1">
      <c r="A148" s="102"/>
      <c r="B148" s="128"/>
      <c r="C148" s="128"/>
      <c r="D148" s="102"/>
      <c r="E148" s="102"/>
      <c r="F148" s="102"/>
      <c r="G148" s="102"/>
      <c r="H148" s="36"/>
      <c r="I148" s="36"/>
      <c r="J148" s="36"/>
      <c r="K148" s="36"/>
      <c r="L148" s="36"/>
      <c r="M148" s="36"/>
      <c r="N148" s="36"/>
      <c r="O148" s="36"/>
      <c r="P148" s="36"/>
      <c r="Q148" s="36"/>
      <c r="R148" s="36"/>
      <c r="S148" s="36"/>
      <c r="T148" s="36"/>
      <c r="U148" s="36"/>
    </row>
    <row r="149" spans="1:21" ht="15.75" customHeight="1">
      <c r="A149" s="102"/>
      <c r="B149" s="128"/>
      <c r="C149" s="128"/>
      <c r="D149" s="102"/>
      <c r="E149" s="102"/>
      <c r="F149" s="102"/>
      <c r="G149" s="102"/>
      <c r="H149" s="36"/>
      <c r="I149" s="36"/>
      <c r="J149" s="36"/>
      <c r="K149" s="36"/>
      <c r="L149" s="36"/>
      <c r="M149" s="36"/>
      <c r="N149" s="36"/>
      <c r="O149" s="36"/>
      <c r="P149" s="36"/>
      <c r="Q149" s="36"/>
      <c r="R149" s="36"/>
      <c r="S149" s="36"/>
      <c r="T149" s="36"/>
      <c r="U149" s="36"/>
    </row>
    <row r="150" spans="1:21" ht="15.75" customHeight="1">
      <c r="A150" s="102"/>
      <c r="B150" s="128"/>
      <c r="C150" s="128"/>
      <c r="D150" s="102"/>
      <c r="E150" s="102"/>
      <c r="F150" s="102"/>
      <c r="G150" s="102"/>
      <c r="H150" s="36"/>
      <c r="I150" s="36"/>
      <c r="J150" s="36"/>
      <c r="K150" s="36"/>
      <c r="L150" s="36"/>
      <c r="M150" s="36"/>
      <c r="N150" s="36"/>
      <c r="O150" s="36"/>
      <c r="P150" s="36"/>
      <c r="Q150" s="36"/>
      <c r="R150" s="36"/>
      <c r="S150" s="36"/>
      <c r="T150" s="36"/>
      <c r="U150" s="36"/>
    </row>
    <row r="151" spans="1:21" ht="15.75" customHeight="1">
      <c r="A151" s="102"/>
      <c r="B151" s="128"/>
      <c r="C151" s="128"/>
      <c r="D151" s="102"/>
      <c r="E151" s="102"/>
      <c r="F151" s="102"/>
      <c r="G151" s="102"/>
      <c r="H151" s="36"/>
      <c r="I151" s="36"/>
      <c r="J151" s="36"/>
      <c r="K151" s="36"/>
      <c r="L151" s="36"/>
      <c r="M151" s="36"/>
      <c r="N151" s="36"/>
      <c r="O151" s="36"/>
      <c r="P151" s="36"/>
      <c r="Q151" s="36"/>
      <c r="R151" s="36"/>
      <c r="S151" s="36"/>
      <c r="T151" s="36"/>
      <c r="U151" s="36"/>
    </row>
    <row r="152" spans="1:21" ht="15.75" customHeight="1">
      <c r="A152" s="102"/>
      <c r="B152" s="128"/>
      <c r="C152" s="128"/>
      <c r="D152" s="102"/>
      <c r="E152" s="102"/>
      <c r="F152" s="102"/>
      <c r="G152" s="102"/>
      <c r="H152" s="36"/>
      <c r="I152" s="36"/>
      <c r="J152" s="36"/>
      <c r="K152" s="36"/>
      <c r="L152" s="36"/>
      <c r="M152" s="36"/>
      <c r="N152" s="36"/>
      <c r="O152" s="36"/>
      <c r="P152" s="36"/>
      <c r="Q152" s="36"/>
      <c r="R152" s="36"/>
      <c r="S152" s="36"/>
      <c r="T152" s="36"/>
      <c r="U152" s="36"/>
    </row>
    <row r="153" spans="1:21" ht="15.75" customHeight="1">
      <c r="A153" s="102"/>
      <c r="B153" s="128"/>
      <c r="C153" s="128"/>
      <c r="D153" s="102"/>
      <c r="E153" s="102"/>
      <c r="F153" s="102"/>
      <c r="G153" s="102"/>
      <c r="H153" s="36"/>
      <c r="I153" s="36"/>
      <c r="J153" s="36"/>
      <c r="K153" s="36"/>
      <c r="L153" s="36"/>
      <c r="M153" s="36"/>
      <c r="N153" s="36"/>
      <c r="O153" s="36"/>
      <c r="P153" s="36"/>
      <c r="Q153" s="36"/>
      <c r="R153" s="36"/>
      <c r="S153" s="36"/>
      <c r="T153" s="36"/>
      <c r="U153" s="36"/>
    </row>
    <row r="154" spans="1:21" ht="15.75" customHeight="1">
      <c r="A154" s="102"/>
      <c r="B154" s="128"/>
      <c r="C154" s="128"/>
      <c r="D154" s="102"/>
      <c r="E154" s="102"/>
      <c r="F154" s="102"/>
      <c r="G154" s="102"/>
      <c r="H154" s="36"/>
      <c r="I154" s="36"/>
      <c r="J154" s="36"/>
      <c r="K154" s="36"/>
      <c r="L154" s="36"/>
      <c r="M154" s="36"/>
      <c r="N154" s="36"/>
      <c r="O154" s="36"/>
      <c r="P154" s="36"/>
      <c r="Q154" s="36"/>
      <c r="R154" s="36"/>
      <c r="S154" s="36"/>
      <c r="T154" s="36"/>
      <c r="U154" s="36"/>
    </row>
    <row r="155" spans="1:21" ht="15.75" customHeight="1">
      <c r="A155" s="102"/>
      <c r="B155" s="128"/>
      <c r="C155" s="128"/>
      <c r="D155" s="102"/>
      <c r="E155" s="102"/>
      <c r="F155" s="102"/>
      <c r="G155" s="102"/>
      <c r="H155" s="36"/>
      <c r="I155" s="36"/>
      <c r="J155" s="36"/>
      <c r="K155" s="36"/>
      <c r="L155" s="36"/>
      <c r="M155" s="36"/>
      <c r="N155" s="36"/>
      <c r="O155" s="36"/>
      <c r="P155" s="36"/>
      <c r="Q155" s="36"/>
      <c r="R155" s="36"/>
      <c r="S155" s="36"/>
      <c r="T155" s="36"/>
      <c r="U155" s="36"/>
    </row>
    <row r="156" spans="1:21" ht="15.75" customHeight="1">
      <c r="A156" s="102"/>
      <c r="B156" s="128"/>
      <c r="C156" s="128"/>
      <c r="D156" s="102"/>
      <c r="E156" s="102"/>
      <c r="F156" s="102"/>
      <c r="G156" s="102"/>
      <c r="H156" s="36"/>
      <c r="I156" s="36"/>
      <c r="J156" s="36"/>
      <c r="K156" s="36"/>
      <c r="L156" s="36"/>
      <c r="M156" s="36"/>
      <c r="N156" s="36"/>
      <c r="O156" s="36"/>
      <c r="P156" s="36"/>
      <c r="Q156" s="36"/>
      <c r="R156" s="36"/>
      <c r="S156" s="36"/>
      <c r="T156" s="36"/>
      <c r="U156" s="36"/>
    </row>
    <row r="157" spans="1:21" ht="15.75" customHeight="1">
      <c r="A157" s="102"/>
      <c r="B157" s="128"/>
      <c r="C157" s="128"/>
      <c r="D157" s="102"/>
      <c r="E157" s="102"/>
      <c r="F157" s="102"/>
      <c r="G157" s="102"/>
      <c r="H157" s="36"/>
      <c r="I157" s="36"/>
      <c r="J157" s="36"/>
      <c r="K157" s="36"/>
      <c r="L157" s="36"/>
      <c r="M157" s="36"/>
      <c r="N157" s="36"/>
      <c r="O157" s="36"/>
      <c r="P157" s="36"/>
      <c r="Q157" s="36"/>
      <c r="R157" s="36"/>
      <c r="S157" s="36"/>
      <c r="T157" s="36"/>
      <c r="U157" s="36"/>
    </row>
    <row r="158" spans="1:21" ht="15.75" customHeight="1">
      <c r="A158" s="102"/>
      <c r="B158" s="128"/>
      <c r="C158" s="128"/>
      <c r="D158" s="102"/>
      <c r="E158" s="102"/>
      <c r="F158" s="102"/>
      <c r="G158" s="102"/>
      <c r="H158" s="36"/>
      <c r="I158" s="36"/>
      <c r="J158" s="36"/>
      <c r="K158" s="36"/>
      <c r="L158" s="36"/>
      <c r="M158" s="36"/>
      <c r="N158" s="36"/>
      <c r="O158" s="36"/>
      <c r="P158" s="36"/>
      <c r="Q158" s="36"/>
      <c r="R158" s="36"/>
      <c r="S158" s="36"/>
      <c r="T158" s="36"/>
      <c r="U158" s="36"/>
    </row>
    <row r="159" spans="1:21" ht="15.75" customHeight="1">
      <c r="A159" s="102"/>
      <c r="B159" s="128"/>
      <c r="C159" s="128"/>
      <c r="D159" s="102"/>
      <c r="E159" s="102"/>
      <c r="F159" s="102"/>
      <c r="G159" s="102"/>
      <c r="H159" s="36"/>
      <c r="I159" s="36"/>
      <c r="J159" s="36"/>
      <c r="K159" s="36"/>
      <c r="L159" s="36"/>
      <c r="M159" s="36"/>
      <c r="N159" s="36"/>
      <c r="O159" s="36"/>
      <c r="P159" s="36"/>
      <c r="Q159" s="36"/>
      <c r="R159" s="36"/>
      <c r="S159" s="36"/>
      <c r="T159" s="36"/>
      <c r="U159" s="36"/>
    </row>
    <row r="160" spans="8:21" ht="15.75" customHeight="1">
      <c r="H160" s="36"/>
      <c r="I160" s="36"/>
      <c r="J160" s="36"/>
      <c r="K160" s="36"/>
      <c r="L160" s="36"/>
      <c r="M160" s="36"/>
      <c r="N160" s="36"/>
      <c r="O160" s="36"/>
      <c r="P160" s="36"/>
      <c r="Q160" s="36"/>
      <c r="R160" s="36"/>
      <c r="S160" s="36"/>
      <c r="T160" s="36"/>
      <c r="U160" s="36"/>
    </row>
    <row r="161" spans="8:21" ht="15.75" customHeight="1">
      <c r="H161" s="36"/>
      <c r="I161" s="36"/>
      <c r="J161" s="36"/>
      <c r="K161" s="36"/>
      <c r="L161" s="36"/>
      <c r="M161" s="36"/>
      <c r="N161" s="36"/>
      <c r="O161" s="36"/>
      <c r="P161" s="36"/>
      <c r="Q161" s="36"/>
      <c r="R161" s="36"/>
      <c r="S161" s="36"/>
      <c r="T161" s="36"/>
      <c r="U161" s="36"/>
    </row>
    <row r="162" spans="8:21" ht="15.75" customHeight="1">
      <c r="H162" s="36"/>
      <c r="I162" s="36"/>
      <c r="J162" s="36"/>
      <c r="K162" s="36"/>
      <c r="L162" s="36"/>
      <c r="M162" s="36"/>
      <c r="N162" s="36"/>
      <c r="O162" s="36"/>
      <c r="P162" s="36"/>
      <c r="Q162" s="36"/>
      <c r="R162" s="36"/>
      <c r="S162" s="36"/>
      <c r="T162" s="36"/>
      <c r="U162" s="36"/>
    </row>
    <row r="163" spans="8:21" ht="15.75" customHeight="1">
      <c r="H163" s="36"/>
      <c r="I163" s="36"/>
      <c r="J163" s="36"/>
      <c r="K163" s="36"/>
      <c r="L163" s="36"/>
      <c r="M163" s="36"/>
      <c r="N163" s="36"/>
      <c r="O163" s="36"/>
      <c r="P163" s="36"/>
      <c r="Q163" s="36"/>
      <c r="R163" s="36"/>
      <c r="S163" s="36"/>
      <c r="T163" s="36"/>
      <c r="U163" s="36"/>
    </row>
    <row r="164" spans="8:21" ht="15.75" customHeight="1">
      <c r="H164" s="36"/>
      <c r="I164" s="36"/>
      <c r="J164" s="36"/>
      <c r="K164" s="36"/>
      <c r="L164" s="36"/>
      <c r="M164" s="36"/>
      <c r="N164" s="36"/>
      <c r="O164" s="36"/>
      <c r="P164" s="36"/>
      <c r="Q164" s="36"/>
      <c r="R164" s="36"/>
      <c r="S164" s="36"/>
      <c r="T164" s="36"/>
      <c r="U164" s="36"/>
    </row>
    <row r="165" spans="8:21" ht="15.75" customHeight="1">
      <c r="H165" s="36"/>
      <c r="I165" s="36"/>
      <c r="J165" s="36"/>
      <c r="K165" s="36"/>
      <c r="L165" s="36"/>
      <c r="M165" s="36"/>
      <c r="N165" s="36"/>
      <c r="O165" s="36"/>
      <c r="P165" s="36"/>
      <c r="Q165" s="36"/>
      <c r="R165" s="36"/>
      <c r="S165" s="36"/>
      <c r="T165" s="36"/>
      <c r="U165" s="36"/>
    </row>
    <row r="166" spans="8:21" ht="15.75" customHeight="1">
      <c r="H166" s="36"/>
      <c r="I166" s="36"/>
      <c r="J166" s="36"/>
      <c r="K166" s="36"/>
      <c r="L166" s="36"/>
      <c r="M166" s="36"/>
      <c r="N166" s="36"/>
      <c r="O166" s="36"/>
      <c r="P166" s="36"/>
      <c r="Q166" s="36"/>
      <c r="R166" s="36"/>
      <c r="S166" s="36"/>
      <c r="T166" s="36"/>
      <c r="U166" s="36"/>
    </row>
    <row r="167" spans="8:21" ht="15.75" customHeight="1">
      <c r="H167" s="36"/>
      <c r="I167" s="36"/>
      <c r="J167" s="36"/>
      <c r="K167" s="36"/>
      <c r="L167" s="36"/>
      <c r="M167" s="36"/>
      <c r="N167" s="36"/>
      <c r="O167" s="36"/>
      <c r="P167" s="36"/>
      <c r="Q167" s="36"/>
      <c r="R167" s="36"/>
      <c r="S167" s="36"/>
      <c r="T167" s="36"/>
      <c r="U167" s="36"/>
    </row>
    <row r="168" spans="8:21" ht="15.75" customHeight="1">
      <c r="H168" s="36"/>
      <c r="I168" s="36"/>
      <c r="J168" s="36"/>
      <c r="K168" s="36"/>
      <c r="L168" s="36"/>
      <c r="M168" s="36"/>
      <c r="N168" s="36"/>
      <c r="O168" s="36"/>
      <c r="P168" s="36"/>
      <c r="Q168" s="36"/>
      <c r="R168" s="36"/>
      <c r="S168" s="36"/>
      <c r="T168" s="36"/>
      <c r="U168" s="36"/>
    </row>
    <row r="169" spans="8:21" ht="15.75" customHeight="1">
      <c r="H169" s="36"/>
      <c r="I169" s="36"/>
      <c r="J169" s="36"/>
      <c r="K169" s="36"/>
      <c r="L169" s="36"/>
      <c r="M169" s="36"/>
      <c r="N169" s="36"/>
      <c r="O169" s="36"/>
      <c r="P169" s="36"/>
      <c r="Q169" s="36"/>
      <c r="R169" s="36"/>
      <c r="S169" s="36"/>
      <c r="T169" s="36"/>
      <c r="U169" s="36"/>
    </row>
    <row r="170" spans="8:21" ht="15.75" customHeight="1">
      <c r="H170" s="36"/>
      <c r="I170" s="36"/>
      <c r="J170" s="36"/>
      <c r="K170" s="36"/>
      <c r="L170" s="36"/>
      <c r="M170" s="36"/>
      <c r="N170" s="36"/>
      <c r="O170" s="36"/>
      <c r="P170" s="36"/>
      <c r="Q170" s="36"/>
      <c r="R170" s="36"/>
      <c r="S170" s="36"/>
      <c r="T170" s="36"/>
      <c r="U170" s="36"/>
    </row>
    <row r="171" spans="8:21" ht="15.75" customHeight="1">
      <c r="H171" s="36"/>
      <c r="I171" s="36"/>
      <c r="J171" s="36"/>
      <c r="K171" s="36"/>
      <c r="L171" s="36"/>
      <c r="M171" s="36"/>
      <c r="N171" s="36"/>
      <c r="O171" s="36"/>
      <c r="P171" s="36"/>
      <c r="Q171" s="36"/>
      <c r="R171" s="36"/>
      <c r="S171" s="36"/>
      <c r="T171" s="36"/>
      <c r="U171" s="36"/>
    </row>
    <row r="172" spans="8:21" ht="15.75" customHeight="1">
      <c r="H172" s="36"/>
      <c r="I172" s="36"/>
      <c r="J172" s="36"/>
      <c r="K172" s="36"/>
      <c r="L172" s="36"/>
      <c r="M172" s="36"/>
      <c r="N172" s="36"/>
      <c r="O172" s="36"/>
      <c r="P172" s="36"/>
      <c r="Q172" s="36"/>
      <c r="R172" s="36"/>
      <c r="S172" s="36"/>
      <c r="T172" s="36"/>
      <c r="U172" s="36"/>
    </row>
    <row r="173" spans="8:21" ht="15.75" customHeight="1">
      <c r="H173" s="36"/>
      <c r="I173" s="36"/>
      <c r="J173" s="36"/>
      <c r="K173" s="36"/>
      <c r="L173" s="36"/>
      <c r="M173" s="36"/>
      <c r="N173" s="36"/>
      <c r="O173" s="36"/>
      <c r="P173" s="36"/>
      <c r="Q173" s="36"/>
      <c r="R173" s="36"/>
      <c r="S173" s="36"/>
      <c r="T173" s="36"/>
      <c r="U173" s="36"/>
    </row>
    <row r="174" spans="8:21" ht="15.75" customHeight="1">
      <c r="H174" s="36"/>
      <c r="I174" s="36"/>
      <c r="J174" s="36"/>
      <c r="K174" s="36"/>
      <c r="L174" s="36"/>
      <c r="M174" s="36"/>
      <c r="N174" s="36"/>
      <c r="O174" s="36"/>
      <c r="P174" s="36"/>
      <c r="Q174" s="36"/>
      <c r="R174" s="36"/>
      <c r="S174" s="36"/>
      <c r="T174" s="36"/>
      <c r="U174" s="36"/>
    </row>
    <row r="175" spans="8:21" ht="15.75" customHeight="1">
      <c r="H175" s="36"/>
      <c r="I175" s="36"/>
      <c r="J175" s="36"/>
      <c r="K175" s="36"/>
      <c r="L175" s="36"/>
      <c r="M175" s="36"/>
      <c r="N175" s="36"/>
      <c r="O175" s="36"/>
      <c r="P175" s="36"/>
      <c r="Q175" s="36"/>
      <c r="R175" s="36"/>
      <c r="S175" s="36"/>
      <c r="T175" s="36"/>
      <c r="U175" s="36"/>
    </row>
    <row r="176" spans="8:21" ht="15.75" customHeight="1">
      <c r="H176" s="36"/>
      <c r="I176" s="36"/>
      <c r="J176" s="36"/>
      <c r="K176" s="36"/>
      <c r="L176" s="36"/>
      <c r="M176" s="36"/>
      <c r="N176" s="36"/>
      <c r="O176" s="36"/>
      <c r="P176" s="36"/>
      <c r="Q176" s="36"/>
      <c r="R176" s="36"/>
      <c r="S176" s="36"/>
      <c r="T176" s="36"/>
      <c r="U176" s="36"/>
    </row>
    <row r="177" spans="8:21" ht="15.75" customHeight="1">
      <c r="H177" s="36"/>
      <c r="I177" s="36"/>
      <c r="J177" s="36"/>
      <c r="K177" s="36"/>
      <c r="L177" s="36"/>
      <c r="M177" s="36"/>
      <c r="N177" s="36"/>
      <c r="O177" s="36"/>
      <c r="P177" s="36"/>
      <c r="Q177" s="36"/>
      <c r="R177" s="36"/>
      <c r="S177" s="36"/>
      <c r="T177" s="36"/>
      <c r="U177" s="36"/>
    </row>
    <row r="178" spans="8:21" ht="15.75" customHeight="1">
      <c r="H178" s="36"/>
      <c r="I178" s="36"/>
      <c r="J178" s="36"/>
      <c r="K178" s="36"/>
      <c r="L178" s="36"/>
      <c r="M178" s="36"/>
      <c r="N178" s="36"/>
      <c r="O178" s="36"/>
      <c r="P178" s="36"/>
      <c r="Q178" s="36"/>
      <c r="R178" s="36"/>
      <c r="S178" s="36"/>
      <c r="T178" s="36"/>
      <c r="U178" s="36"/>
    </row>
  </sheetData>
  <sheetProtection password="F786" sheet="1" objects="1" scenarios="1" formatRows="0"/>
  <mergeCells count="164">
    <mergeCell ref="A1:E1"/>
    <mergeCell ref="A2:F2"/>
    <mergeCell ref="A3:F3"/>
    <mergeCell ref="B4:C4"/>
    <mergeCell ref="D4:E4"/>
    <mergeCell ref="G4:I4"/>
    <mergeCell ref="A5:F5"/>
    <mergeCell ref="B6:C6"/>
    <mergeCell ref="D6:E6"/>
    <mergeCell ref="B7:C7"/>
    <mergeCell ref="D7:E7"/>
    <mergeCell ref="B8:C8"/>
    <mergeCell ref="D8:E8"/>
    <mergeCell ref="B9:C9"/>
    <mergeCell ref="D9:E9"/>
    <mergeCell ref="B10:C10"/>
    <mergeCell ref="D10:E10"/>
    <mergeCell ref="A11:F11"/>
    <mergeCell ref="B12:C12"/>
    <mergeCell ref="D12:E12"/>
    <mergeCell ref="B13:C13"/>
    <mergeCell ref="D13:E13"/>
    <mergeCell ref="A14:F14"/>
    <mergeCell ref="B15:C15"/>
    <mergeCell ref="D15:E15"/>
    <mergeCell ref="B16:C16"/>
    <mergeCell ref="D16:E16"/>
    <mergeCell ref="B17:C17"/>
    <mergeCell ref="D17:E17"/>
    <mergeCell ref="A18:F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A26:F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A35:F35"/>
    <mergeCell ref="B36:C36"/>
    <mergeCell ref="D36:E36"/>
    <mergeCell ref="A37:F37"/>
    <mergeCell ref="B38:C38"/>
    <mergeCell ref="D38:E38"/>
    <mergeCell ref="A39:F39"/>
    <mergeCell ref="B40:C40"/>
    <mergeCell ref="D40:E40"/>
    <mergeCell ref="B41:C41"/>
    <mergeCell ref="D41:E41"/>
    <mergeCell ref="B42:C42"/>
    <mergeCell ref="D42:E42"/>
    <mergeCell ref="B43:C43"/>
    <mergeCell ref="D43:E43"/>
    <mergeCell ref="A44:F44"/>
    <mergeCell ref="B45:C45"/>
    <mergeCell ref="D45:E45"/>
    <mergeCell ref="B46:C46"/>
    <mergeCell ref="D46:E46"/>
    <mergeCell ref="A47:F47"/>
    <mergeCell ref="A48:A50"/>
    <mergeCell ref="B48:B49"/>
    <mergeCell ref="D48:D49"/>
    <mergeCell ref="E48:E49"/>
    <mergeCell ref="F48:F49"/>
    <mergeCell ref="G48:G49"/>
    <mergeCell ref="H48:H49"/>
    <mergeCell ref="I48:I49"/>
    <mergeCell ref="B50:C50"/>
    <mergeCell ref="D50:E50"/>
    <mergeCell ref="A51:F51"/>
    <mergeCell ref="A52:A53"/>
    <mergeCell ref="B52:B53"/>
    <mergeCell ref="D52:D53"/>
    <mergeCell ref="E52:E53"/>
    <mergeCell ref="F52:F53"/>
    <mergeCell ref="G52:G53"/>
    <mergeCell ref="H52:H53"/>
    <mergeCell ref="I52:I53"/>
    <mergeCell ref="A54:F54"/>
    <mergeCell ref="A55:A56"/>
    <mergeCell ref="B55:B56"/>
    <mergeCell ref="D55:D56"/>
    <mergeCell ref="E55:E56"/>
    <mergeCell ref="F55:F56"/>
    <mergeCell ref="G55:G56"/>
    <mergeCell ref="H55:H56"/>
    <mergeCell ref="I55:I56"/>
    <mergeCell ref="A57:F57"/>
    <mergeCell ref="A58:A60"/>
    <mergeCell ref="B58:B59"/>
    <mergeCell ref="D58:D59"/>
    <mergeCell ref="E58:E59"/>
    <mergeCell ref="F58:F59"/>
    <mergeCell ref="G58:G59"/>
    <mergeCell ref="H58:H59"/>
    <mergeCell ref="I58:I59"/>
    <mergeCell ref="B60:C60"/>
    <mergeCell ref="D60:E60"/>
    <mergeCell ref="A61:F61"/>
    <mergeCell ref="A62:A64"/>
    <mergeCell ref="B62:F62"/>
    <mergeCell ref="B63:B64"/>
    <mergeCell ref="D63:D64"/>
    <mergeCell ref="E63:E64"/>
    <mergeCell ref="F63:F64"/>
    <mergeCell ref="G63:G64"/>
    <mergeCell ref="H63:H64"/>
    <mergeCell ref="I63:I64"/>
    <mergeCell ref="A65:A67"/>
    <mergeCell ref="B65:B66"/>
    <mergeCell ref="D65:D66"/>
    <mergeCell ref="E65:E66"/>
    <mergeCell ref="F65:F66"/>
    <mergeCell ref="G65:G66"/>
    <mergeCell ref="H65:H66"/>
    <mergeCell ref="I65:I66"/>
    <mergeCell ref="D67:E67"/>
    <mergeCell ref="A68:F68"/>
    <mergeCell ref="A69:A70"/>
    <mergeCell ref="B69:B70"/>
    <mergeCell ref="D69:D70"/>
    <mergeCell ref="E69:E70"/>
    <mergeCell ref="F69:F70"/>
    <mergeCell ref="G69:G70"/>
    <mergeCell ref="H69:H70"/>
    <mergeCell ref="I69:I70"/>
    <mergeCell ref="A71:F71"/>
    <mergeCell ref="B72:C72"/>
    <mergeCell ref="D72:E72"/>
    <mergeCell ref="B73:C73"/>
    <mergeCell ref="D73:E73"/>
    <mergeCell ref="B74:C74"/>
    <mergeCell ref="D74:E74"/>
    <mergeCell ref="A75:F75"/>
    <mergeCell ref="B76:C76"/>
    <mergeCell ref="D76:E76"/>
    <mergeCell ref="B77:C77"/>
    <mergeCell ref="B78:C78"/>
    <mergeCell ref="D78:E78"/>
    <mergeCell ref="B79:C79"/>
    <mergeCell ref="D79:E79"/>
  </mergeCells>
  <dataValidations count="4">
    <dataValidation type="whole" operator="greaterThanOrEqual" allowBlank="1" showErrorMessage="1" errorTitle="Conteúdo Inválido" error="Digite apenas números inteiros ou deixe em branco." sqref="D6:E10">
      <formula1>0</formula1>
    </dataValidation>
    <dataValidation operator="greaterThanOrEqual" allowBlank="1" showErrorMessage="1" sqref="F6:F10 F12:F13 F15:F17 F19:F25 F27:F34 F36 F38 F40:F43 F45:F46 F48 F52 F55 F58 F63 F65 F69 F72:F74 F76:F79">
      <formula1>0</formula1>
    </dataValidation>
    <dataValidation type="list" allowBlank="1" showErrorMessage="1" errorTitle="CONTEÚDO INVÁLIDO" error="Selecione apenas &quot;SIM&quot;, &quot;NÃO&quot; ou DEL para limpar o campo.&#10;" sqref="D12:D13 D15:D17 D19:D25 D27:D34 D36 D38 D40:D43 D45:D46 D72:D74 D76:D79">
      <formula1>$A$82:$A$84</formula1>
      <formula2>0</formula2>
    </dataValidation>
    <dataValidation type="decimal" operator="greaterThanOrEqual" allowBlank="1" showErrorMessage="1" error="Digite apenas números ou deixe em branco." sqref="E48:E49 E52:E53 E55:E56 E58:E59 E63:E66 E69:E70 E77">
      <formula1>0</formula1>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Plan6">
    <tabColor indexed="31"/>
  </sheetPr>
  <dimension ref="A1:R106"/>
  <sheetViews>
    <sheetView workbookViewId="0" topLeftCell="A10">
      <selection activeCell="C14" sqref="C14"/>
    </sheetView>
  </sheetViews>
  <sheetFormatPr defaultColWidth="13.7109375" defaultRowHeight="15.75" customHeight="1"/>
  <cols>
    <col min="1" max="1" width="14.421875" style="37" customWidth="1"/>
    <col min="2" max="2" width="63.7109375" style="37" customWidth="1"/>
    <col min="3" max="3" width="17.140625" style="37" customWidth="1"/>
    <col min="4" max="4" width="77.7109375" style="37" customWidth="1"/>
    <col min="5" max="5" width="7.8515625" style="78" hidden="1" customWidth="1"/>
    <col min="6" max="6" width="9.28125" style="37" hidden="1" customWidth="1"/>
    <col min="7" max="7" width="3.8515625" style="37" hidden="1" customWidth="1"/>
    <col min="8" max="16384" width="14.421875" style="37" customWidth="1"/>
  </cols>
  <sheetData>
    <row r="1" spans="1:6" s="1" customFormat="1" ht="33" customHeight="1" hidden="1">
      <c r="A1" s="33" t="s">
        <v>0</v>
      </c>
      <c r="B1" s="33"/>
      <c r="C1" s="33"/>
      <c r="D1" s="33"/>
      <c r="E1" s="33"/>
      <c r="F1" s="33"/>
    </row>
    <row r="2" spans="1:7" s="1" customFormat="1" ht="94.5" customHeight="1">
      <c r="A2" s="129" t="s">
        <v>213</v>
      </c>
      <c r="B2" s="129"/>
      <c r="C2" s="129"/>
      <c r="D2" s="129"/>
      <c r="E2" s="5"/>
      <c r="F2" s="5"/>
      <c r="G2" s="5"/>
    </row>
    <row r="3" spans="1:18" ht="25.5" customHeight="1">
      <c r="A3" s="130" t="s">
        <v>214</v>
      </c>
      <c r="B3" s="130"/>
      <c r="C3" s="130"/>
      <c r="D3" s="130"/>
      <c r="E3" s="131"/>
      <c r="F3" s="131"/>
      <c r="G3" s="36"/>
      <c r="H3" s="36"/>
      <c r="I3" s="36"/>
      <c r="J3" s="36"/>
      <c r="K3" s="36"/>
      <c r="L3" s="36"/>
      <c r="M3" s="36"/>
      <c r="N3" s="36"/>
      <c r="O3" s="36"/>
      <c r="P3" s="36"/>
      <c r="Q3" s="36"/>
      <c r="R3" s="36"/>
    </row>
    <row r="4" spans="1:18" s="67" customFormat="1" ht="20.25" customHeight="1">
      <c r="A4" s="48" t="s">
        <v>3</v>
      </c>
      <c r="B4" s="48" t="s">
        <v>4</v>
      </c>
      <c r="C4" s="48" t="s">
        <v>5</v>
      </c>
      <c r="D4" s="105" t="s">
        <v>6</v>
      </c>
      <c r="E4" s="8" t="s">
        <v>7</v>
      </c>
      <c r="F4" s="39" t="s">
        <v>8</v>
      </c>
      <c r="G4" s="57"/>
      <c r="H4" s="57"/>
      <c r="I4" s="57"/>
      <c r="J4" s="57"/>
      <c r="K4" s="57"/>
      <c r="L4" s="57"/>
      <c r="M4" s="57"/>
      <c r="N4" s="57"/>
      <c r="O4" s="57"/>
      <c r="P4" s="57"/>
      <c r="Q4" s="57"/>
      <c r="R4" s="57"/>
    </row>
    <row r="5" spans="1:18" s="67" customFormat="1" ht="20.25" customHeight="1">
      <c r="A5" s="13">
        <v>125</v>
      </c>
      <c r="B5" s="40" t="s">
        <v>215</v>
      </c>
      <c r="C5" s="15">
        <v>37</v>
      </c>
      <c r="D5" s="16"/>
      <c r="E5" s="132">
        <f aca="true" t="shared" si="0" ref="E5:E15">COUNTIF(C5,"&gt;=0")</f>
        <v>1</v>
      </c>
      <c r="F5" s="18">
        <v>1</v>
      </c>
      <c r="G5" s="57" t="s">
        <v>13</v>
      </c>
      <c r="H5" s="57"/>
      <c r="I5" s="57"/>
      <c r="J5" s="57"/>
      <c r="K5" s="57"/>
      <c r="L5" s="57"/>
      <c r="M5" s="57"/>
      <c r="N5" s="57"/>
      <c r="O5" s="57"/>
      <c r="P5" s="57"/>
      <c r="Q5" s="57"/>
      <c r="R5" s="57"/>
    </row>
    <row r="6" spans="1:18" s="67" customFormat="1" ht="20.25" customHeight="1">
      <c r="A6" s="13">
        <v>126</v>
      </c>
      <c r="B6" s="40" t="s">
        <v>216</v>
      </c>
      <c r="C6" s="15">
        <v>6</v>
      </c>
      <c r="D6" s="16"/>
      <c r="E6" s="132">
        <f t="shared" si="0"/>
        <v>1</v>
      </c>
      <c r="F6" s="18">
        <v>1</v>
      </c>
      <c r="G6" s="57" t="s">
        <v>13</v>
      </c>
      <c r="H6" s="57"/>
      <c r="I6" s="57"/>
      <c r="J6" s="57"/>
      <c r="K6" s="57"/>
      <c r="L6" s="57"/>
      <c r="M6" s="57"/>
      <c r="N6" s="57"/>
      <c r="O6" s="57"/>
      <c r="P6" s="57"/>
      <c r="Q6" s="57"/>
      <c r="R6" s="57"/>
    </row>
    <row r="7" spans="1:18" s="67" customFormat="1" ht="20.25" customHeight="1">
      <c r="A7" s="13">
        <v>127</v>
      </c>
      <c r="B7" s="40" t="s">
        <v>217</v>
      </c>
      <c r="C7" s="15">
        <v>64</v>
      </c>
      <c r="D7" s="16"/>
      <c r="E7" s="132">
        <f t="shared" si="0"/>
        <v>1</v>
      </c>
      <c r="F7" s="18">
        <v>1</v>
      </c>
      <c r="G7" s="57" t="s">
        <v>13</v>
      </c>
      <c r="H7" s="57"/>
      <c r="I7" s="57"/>
      <c r="J7" s="57"/>
      <c r="K7" s="57"/>
      <c r="L7" s="57"/>
      <c r="M7" s="57"/>
      <c r="N7" s="57"/>
      <c r="O7" s="57"/>
      <c r="P7" s="57"/>
      <c r="Q7" s="57"/>
      <c r="R7" s="57"/>
    </row>
    <row r="8" spans="1:18" s="67" customFormat="1" ht="20.25" customHeight="1">
      <c r="A8" s="13">
        <v>128</v>
      </c>
      <c r="B8" s="40" t="s">
        <v>218</v>
      </c>
      <c r="C8" s="15">
        <v>0</v>
      </c>
      <c r="D8" s="16"/>
      <c r="E8" s="132">
        <f t="shared" si="0"/>
        <v>1</v>
      </c>
      <c r="F8" s="18">
        <v>1</v>
      </c>
      <c r="G8" s="57" t="s">
        <v>13</v>
      </c>
      <c r="H8" s="57"/>
      <c r="I8" s="57"/>
      <c r="J8" s="57"/>
      <c r="K8" s="57"/>
      <c r="L8" s="57"/>
      <c r="M8" s="57"/>
      <c r="N8" s="57"/>
      <c r="O8" s="57"/>
      <c r="P8" s="57"/>
      <c r="Q8" s="57"/>
      <c r="R8" s="57"/>
    </row>
    <row r="9" spans="1:18" s="67" customFormat="1" ht="20.25" customHeight="1">
      <c r="A9" s="13">
        <v>129</v>
      </c>
      <c r="B9" s="40" t="s">
        <v>219</v>
      </c>
      <c r="C9" s="15">
        <v>0</v>
      </c>
      <c r="D9" s="16"/>
      <c r="E9" s="132">
        <f t="shared" si="0"/>
        <v>1</v>
      </c>
      <c r="F9" s="18">
        <v>1</v>
      </c>
      <c r="G9" s="57" t="s">
        <v>13</v>
      </c>
      <c r="H9" s="57"/>
      <c r="I9" s="57"/>
      <c r="J9" s="57"/>
      <c r="K9" s="57"/>
      <c r="L9" s="57"/>
      <c r="M9" s="57"/>
      <c r="N9" s="57"/>
      <c r="O9" s="57"/>
      <c r="P9" s="57"/>
      <c r="Q9" s="57"/>
      <c r="R9" s="57"/>
    </row>
    <row r="10" spans="1:18" s="67" customFormat="1" ht="20.25" customHeight="1">
      <c r="A10" s="13">
        <v>130</v>
      </c>
      <c r="B10" s="21" t="s">
        <v>220</v>
      </c>
      <c r="C10" s="15">
        <v>0</v>
      </c>
      <c r="D10" s="16"/>
      <c r="E10" s="132">
        <f t="shared" si="0"/>
        <v>1</v>
      </c>
      <c r="F10" s="18">
        <v>1</v>
      </c>
      <c r="G10" s="57" t="s">
        <v>13</v>
      </c>
      <c r="H10" s="57"/>
      <c r="I10" s="57"/>
      <c r="J10" s="57"/>
      <c r="K10" s="57"/>
      <c r="L10" s="57"/>
      <c r="M10" s="57"/>
      <c r="N10" s="57"/>
      <c r="O10" s="57"/>
      <c r="P10" s="57"/>
      <c r="Q10" s="57"/>
      <c r="R10" s="57"/>
    </row>
    <row r="11" spans="1:18" s="67" customFormat="1" ht="20.25" customHeight="1">
      <c r="A11" s="13">
        <v>131</v>
      </c>
      <c r="B11" s="54" t="s">
        <v>221</v>
      </c>
      <c r="C11" s="20">
        <v>86000</v>
      </c>
      <c r="D11" s="16"/>
      <c r="E11" s="132">
        <f t="shared" si="0"/>
        <v>1</v>
      </c>
      <c r="F11" s="18">
        <v>1</v>
      </c>
      <c r="G11" s="57" t="s">
        <v>13</v>
      </c>
      <c r="H11" s="57"/>
      <c r="I11" s="57"/>
      <c r="J11" s="57"/>
      <c r="K11" s="57"/>
      <c r="L11" s="57"/>
      <c r="M11" s="57"/>
      <c r="N11" s="57"/>
      <c r="O11" s="57"/>
      <c r="P11" s="57"/>
      <c r="Q11" s="57"/>
      <c r="R11" s="57"/>
    </row>
    <row r="12" spans="1:18" s="67" customFormat="1" ht="20.25" customHeight="1">
      <c r="A12" s="13">
        <v>132</v>
      </c>
      <c r="B12" s="54" t="s">
        <v>222</v>
      </c>
      <c r="C12" s="20">
        <v>20000</v>
      </c>
      <c r="D12" s="16"/>
      <c r="E12" s="132">
        <f t="shared" si="0"/>
        <v>1</v>
      </c>
      <c r="F12" s="18">
        <v>1</v>
      </c>
      <c r="G12" s="57" t="s">
        <v>13</v>
      </c>
      <c r="H12" s="57"/>
      <c r="I12" s="57"/>
      <c r="J12" s="57"/>
      <c r="K12" s="57"/>
      <c r="L12" s="57"/>
      <c r="M12" s="57"/>
      <c r="N12" s="57"/>
      <c r="O12" s="57"/>
      <c r="P12" s="57"/>
      <c r="Q12" s="57"/>
      <c r="R12" s="57"/>
    </row>
    <row r="13" spans="1:18" s="67" customFormat="1" ht="20.25" customHeight="1">
      <c r="A13" s="13">
        <v>133</v>
      </c>
      <c r="B13" s="54" t="s">
        <v>223</v>
      </c>
      <c r="C13" s="20">
        <v>330000</v>
      </c>
      <c r="D13" s="16"/>
      <c r="E13" s="132">
        <f t="shared" si="0"/>
        <v>1</v>
      </c>
      <c r="F13" s="18">
        <v>1</v>
      </c>
      <c r="G13" s="57" t="s">
        <v>13</v>
      </c>
      <c r="H13" s="57"/>
      <c r="I13" s="57"/>
      <c r="J13" s="57"/>
      <c r="K13" s="57"/>
      <c r="L13" s="57"/>
      <c r="M13" s="57"/>
      <c r="N13" s="57"/>
      <c r="O13" s="57"/>
      <c r="P13" s="57"/>
      <c r="Q13" s="57"/>
      <c r="R13" s="57"/>
    </row>
    <row r="14" spans="1:18" s="67" customFormat="1" ht="20.25" customHeight="1">
      <c r="A14" s="13">
        <v>134</v>
      </c>
      <c r="B14" s="54" t="s">
        <v>224</v>
      </c>
      <c r="C14" s="20">
        <v>0</v>
      </c>
      <c r="D14" s="16"/>
      <c r="E14" s="132">
        <f t="shared" si="0"/>
        <v>1</v>
      </c>
      <c r="F14" s="18">
        <v>1</v>
      </c>
      <c r="G14" s="57" t="s">
        <v>13</v>
      </c>
      <c r="H14" s="57"/>
      <c r="I14" s="57"/>
      <c r="J14" s="57"/>
      <c r="K14" s="57"/>
      <c r="L14" s="57"/>
      <c r="M14" s="57"/>
      <c r="N14" s="57"/>
      <c r="O14" s="57"/>
      <c r="P14" s="57"/>
      <c r="Q14" s="57"/>
      <c r="R14" s="57"/>
    </row>
    <row r="15" spans="1:18" s="67" customFormat="1" ht="20.25" customHeight="1">
      <c r="A15" s="13">
        <v>135</v>
      </c>
      <c r="B15" s="54" t="s">
        <v>225</v>
      </c>
      <c r="C15" s="20">
        <v>0</v>
      </c>
      <c r="D15" s="16"/>
      <c r="E15" s="132">
        <f t="shared" si="0"/>
        <v>1</v>
      </c>
      <c r="F15" s="18">
        <v>1</v>
      </c>
      <c r="G15" s="57" t="s">
        <v>13</v>
      </c>
      <c r="H15" s="57"/>
      <c r="I15" s="57"/>
      <c r="J15" s="57"/>
      <c r="K15" s="57"/>
      <c r="L15" s="57"/>
      <c r="M15" s="57"/>
      <c r="N15" s="57"/>
      <c r="O15" s="57"/>
      <c r="P15" s="57"/>
      <c r="Q15" s="57"/>
      <c r="R15" s="57"/>
    </row>
    <row r="16" spans="1:18" s="67" customFormat="1" ht="20.25" customHeight="1">
      <c r="A16" s="13">
        <v>136</v>
      </c>
      <c r="B16" s="21" t="s">
        <v>226</v>
      </c>
      <c r="C16" s="73" t="s">
        <v>50</v>
      </c>
      <c r="D16" s="16"/>
      <c r="E16" s="132">
        <f>IF(OR(C16="SIM OU NÃO?",C16=""),0,1)</f>
        <v>1</v>
      </c>
      <c r="F16" s="18">
        <v>1</v>
      </c>
      <c r="G16" s="57"/>
      <c r="H16" s="57"/>
      <c r="I16" s="57"/>
      <c r="J16" s="57"/>
      <c r="K16" s="57"/>
      <c r="L16" s="57"/>
      <c r="M16" s="57"/>
      <c r="N16" s="57"/>
      <c r="O16" s="57"/>
      <c r="P16" s="57"/>
      <c r="Q16" s="57"/>
      <c r="R16" s="57"/>
    </row>
    <row r="17" spans="1:18" s="67" customFormat="1" ht="20.25" customHeight="1">
      <c r="A17" s="13">
        <v>137</v>
      </c>
      <c r="B17" s="21" t="s">
        <v>227</v>
      </c>
      <c r="C17" s="20">
        <v>5</v>
      </c>
      <c r="D17" s="16"/>
      <c r="E17" s="132">
        <f>COUNTIF(C17,"&gt;=0")</f>
        <v>1</v>
      </c>
      <c r="F17" s="18">
        <v>1</v>
      </c>
      <c r="G17" s="57" t="s">
        <v>13</v>
      </c>
      <c r="H17" s="57"/>
      <c r="I17" s="57"/>
      <c r="J17" s="57"/>
      <c r="K17" s="57"/>
      <c r="L17" s="57"/>
      <c r="M17" s="57"/>
      <c r="N17" s="57"/>
      <c r="O17" s="57"/>
      <c r="P17" s="57"/>
      <c r="Q17" s="57"/>
      <c r="R17" s="57"/>
    </row>
    <row r="18" spans="1:18" s="67" customFormat="1" ht="20.25" customHeight="1">
      <c r="A18" s="13">
        <v>138</v>
      </c>
      <c r="B18" s="21" t="s">
        <v>228</v>
      </c>
      <c r="C18" s="73" t="s">
        <v>50</v>
      </c>
      <c r="D18" s="16"/>
      <c r="E18" s="132">
        <f aca="true" t="shared" si="1" ref="E18:E21">IF(OR(C18="SIM OU NÃO?",C18=""),0,1)</f>
        <v>1</v>
      </c>
      <c r="F18" s="18">
        <v>1</v>
      </c>
      <c r="G18" s="57"/>
      <c r="H18" s="57"/>
      <c r="I18" s="57"/>
      <c r="J18" s="57"/>
      <c r="K18" s="57"/>
      <c r="L18" s="57"/>
      <c r="M18" s="57"/>
      <c r="N18" s="57"/>
      <c r="O18" s="57"/>
      <c r="P18" s="57"/>
      <c r="Q18" s="57"/>
      <c r="R18" s="57"/>
    </row>
    <row r="19" spans="1:18" s="67" customFormat="1" ht="20.25" customHeight="1">
      <c r="A19" s="13">
        <v>139</v>
      </c>
      <c r="B19" s="21" t="s">
        <v>229</v>
      </c>
      <c r="C19" s="73" t="s">
        <v>50</v>
      </c>
      <c r="D19" s="16"/>
      <c r="E19" s="132">
        <f t="shared" si="1"/>
        <v>1</v>
      </c>
      <c r="F19" s="18">
        <v>1</v>
      </c>
      <c r="G19" s="57"/>
      <c r="H19" s="57"/>
      <c r="I19" s="57"/>
      <c r="J19" s="57"/>
      <c r="K19" s="57"/>
      <c r="L19" s="57"/>
      <c r="M19" s="57"/>
      <c r="N19" s="57"/>
      <c r="O19" s="57"/>
      <c r="P19" s="57"/>
      <c r="Q19" s="57"/>
      <c r="R19" s="57"/>
    </row>
    <row r="20" spans="1:18" s="67" customFormat="1" ht="20.25" customHeight="1">
      <c r="A20" s="13">
        <v>140</v>
      </c>
      <c r="B20" s="40" t="s">
        <v>230</v>
      </c>
      <c r="C20" s="73" t="s">
        <v>50</v>
      </c>
      <c r="D20" s="16"/>
      <c r="E20" s="132">
        <f t="shared" si="1"/>
        <v>1</v>
      </c>
      <c r="F20" s="18">
        <v>1</v>
      </c>
      <c r="G20" s="57"/>
      <c r="H20" s="57"/>
      <c r="I20" s="57"/>
      <c r="J20" s="57"/>
      <c r="K20" s="57"/>
      <c r="L20" s="57"/>
      <c r="M20" s="57"/>
      <c r="N20" s="57"/>
      <c r="O20" s="57"/>
      <c r="P20" s="57"/>
      <c r="Q20" s="57"/>
      <c r="R20" s="57"/>
    </row>
    <row r="21" spans="1:18" s="67" customFormat="1" ht="20.25" customHeight="1">
      <c r="A21" s="13">
        <v>141</v>
      </c>
      <c r="B21" s="21" t="s">
        <v>231</v>
      </c>
      <c r="C21" s="73" t="s">
        <v>50</v>
      </c>
      <c r="D21" s="16"/>
      <c r="E21" s="132">
        <f t="shared" si="1"/>
        <v>1</v>
      </c>
      <c r="F21" s="18">
        <v>1</v>
      </c>
      <c r="G21" s="57"/>
      <c r="H21" s="57"/>
      <c r="I21" s="57"/>
      <c r="J21" s="57"/>
      <c r="K21" s="57"/>
      <c r="L21" s="57"/>
      <c r="M21" s="57"/>
      <c r="N21" s="57"/>
      <c r="O21" s="57"/>
      <c r="P21" s="57"/>
      <c r="Q21" s="57"/>
      <c r="R21" s="57"/>
    </row>
    <row r="22" spans="1:15" s="67" customFormat="1" ht="15.75" customHeight="1">
      <c r="A22" s="57"/>
      <c r="B22" s="57"/>
      <c r="C22" s="57"/>
      <c r="D22" s="57"/>
      <c r="E22" s="18">
        <f>SUM(E5:E21)</f>
        <v>17</v>
      </c>
      <c r="F22" s="18">
        <f>SUM(F5:F21)</f>
        <v>17</v>
      </c>
      <c r="G22" s="57"/>
      <c r="H22" s="57"/>
      <c r="I22" s="57"/>
      <c r="J22" s="57"/>
      <c r="K22" s="57"/>
      <c r="L22" s="57"/>
      <c r="M22" s="57"/>
      <c r="N22" s="57"/>
      <c r="O22" s="57"/>
    </row>
    <row r="23" spans="1:15" s="67" customFormat="1" ht="15.75" customHeight="1" hidden="1">
      <c r="A23" s="60" t="s">
        <v>72</v>
      </c>
      <c r="B23" s="133"/>
      <c r="C23" s="57"/>
      <c r="D23" s="57"/>
      <c r="E23" s="100"/>
      <c r="F23" s="57"/>
      <c r="G23" s="57"/>
      <c r="H23" s="57"/>
      <c r="I23" s="57"/>
      <c r="J23" s="57"/>
      <c r="K23" s="57"/>
      <c r="L23" s="57"/>
      <c r="M23" s="57"/>
      <c r="N23" s="57"/>
      <c r="O23" s="57"/>
    </row>
    <row r="24" spans="1:15" s="67" customFormat="1" ht="15.75" customHeight="1" hidden="1">
      <c r="A24" s="63" t="s">
        <v>50</v>
      </c>
      <c r="B24" s="133"/>
      <c r="C24" s="57"/>
      <c r="D24" s="57"/>
      <c r="E24" s="100"/>
      <c r="F24" s="57"/>
      <c r="G24" s="57"/>
      <c r="H24" s="57"/>
      <c r="I24" s="57"/>
      <c r="J24" s="57"/>
      <c r="K24" s="57"/>
      <c r="L24" s="57"/>
      <c r="M24" s="57"/>
      <c r="N24" s="57"/>
      <c r="O24" s="57"/>
    </row>
    <row r="25" spans="1:15" ht="15.75" customHeight="1" hidden="1">
      <c r="A25" s="63" t="s">
        <v>73</v>
      </c>
      <c r="B25" s="51"/>
      <c r="C25" s="36"/>
      <c r="D25" s="36"/>
      <c r="E25" s="102"/>
      <c r="F25" s="36"/>
      <c r="G25" s="36"/>
      <c r="H25" s="36"/>
      <c r="I25" s="36"/>
      <c r="J25" s="36"/>
      <c r="K25" s="36"/>
      <c r="L25" s="36"/>
      <c r="M25" s="36"/>
      <c r="N25" s="36"/>
      <c r="O25" s="36"/>
    </row>
    <row r="26" spans="1:18" ht="15" customHeight="1">
      <c r="A26" s="36"/>
      <c r="B26" s="51"/>
      <c r="C26" s="36"/>
      <c r="D26" s="36"/>
      <c r="E26" s="102"/>
      <c r="F26" s="36"/>
      <c r="G26" s="36"/>
      <c r="H26" s="36"/>
      <c r="I26" s="36"/>
      <c r="J26" s="36"/>
      <c r="K26" s="36"/>
      <c r="L26" s="36"/>
      <c r="M26" s="36"/>
      <c r="N26" s="36"/>
      <c r="O26" s="36"/>
      <c r="P26" s="36"/>
      <c r="Q26" s="36"/>
      <c r="R26" s="36"/>
    </row>
    <row r="27" spans="1:18" ht="12.75" customHeight="1">
      <c r="A27" s="36"/>
      <c r="B27" s="36"/>
      <c r="C27" s="36"/>
      <c r="D27" s="36"/>
      <c r="E27" s="102"/>
      <c r="F27" s="36"/>
      <c r="G27" s="36"/>
      <c r="H27" s="36"/>
      <c r="I27" s="36"/>
      <c r="J27" s="36"/>
      <c r="K27" s="36"/>
      <c r="L27" s="36"/>
      <c r="M27" s="36"/>
      <c r="N27" s="36"/>
      <c r="O27" s="36"/>
      <c r="P27" s="36"/>
      <c r="Q27" s="36"/>
      <c r="R27" s="36"/>
    </row>
    <row r="28" spans="1:18" ht="12.75" customHeight="1">
      <c r="A28" s="36"/>
      <c r="B28" s="36"/>
      <c r="C28" s="36"/>
      <c r="D28" s="36"/>
      <c r="E28" s="102"/>
      <c r="F28" s="36"/>
      <c r="G28" s="36"/>
      <c r="H28" s="36"/>
      <c r="I28" s="36"/>
      <c r="J28" s="36"/>
      <c r="K28" s="36"/>
      <c r="L28" s="36"/>
      <c r="M28" s="36"/>
      <c r="N28" s="36"/>
      <c r="O28" s="36"/>
      <c r="P28" s="36"/>
      <c r="Q28" s="36"/>
      <c r="R28" s="36"/>
    </row>
    <row r="29" spans="1:18" ht="15.75" customHeight="1">
      <c r="A29" s="36"/>
      <c r="B29" s="36"/>
      <c r="C29" s="36"/>
      <c r="D29" s="36"/>
      <c r="E29" s="102"/>
      <c r="F29" s="36"/>
      <c r="G29" s="36"/>
      <c r="H29" s="36"/>
      <c r="I29" s="36"/>
      <c r="J29" s="36"/>
      <c r="K29" s="36"/>
      <c r="L29" s="36"/>
      <c r="M29" s="36"/>
      <c r="N29" s="36"/>
      <c r="O29" s="36"/>
      <c r="P29" s="36"/>
      <c r="Q29" s="36"/>
      <c r="R29" s="36"/>
    </row>
    <row r="30" spans="1:18" ht="15.75" customHeight="1">
      <c r="A30" s="36"/>
      <c r="B30" s="36"/>
      <c r="C30" s="36"/>
      <c r="D30" s="36"/>
      <c r="E30" s="102"/>
      <c r="F30" s="36"/>
      <c r="G30" s="36"/>
      <c r="H30" s="36"/>
      <c r="I30" s="36"/>
      <c r="J30" s="36"/>
      <c r="K30" s="36"/>
      <c r="L30" s="36"/>
      <c r="M30" s="36"/>
      <c r="N30" s="36"/>
      <c r="O30" s="36"/>
      <c r="P30" s="36"/>
      <c r="Q30" s="36"/>
      <c r="R30" s="36"/>
    </row>
    <row r="31" spans="1:18" ht="15.75" customHeight="1">
      <c r="A31" s="36"/>
      <c r="B31" s="36"/>
      <c r="C31" s="36"/>
      <c r="D31" s="36"/>
      <c r="E31" s="102"/>
      <c r="F31" s="36"/>
      <c r="G31" s="36"/>
      <c r="H31" s="36"/>
      <c r="I31" s="36"/>
      <c r="J31" s="36"/>
      <c r="K31" s="36"/>
      <c r="L31" s="36"/>
      <c r="M31" s="36"/>
      <c r="N31" s="36"/>
      <c r="O31" s="36"/>
      <c r="P31" s="36"/>
      <c r="Q31" s="36"/>
      <c r="R31" s="36"/>
    </row>
    <row r="32" spans="1:18" ht="15.75" customHeight="1">
      <c r="A32" s="36"/>
      <c r="B32" s="36"/>
      <c r="C32" s="36"/>
      <c r="D32" s="36"/>
      <c r="E32" s="102"/>
      <c r="F32" s="36"/>
      <c r="G32" s="36"/>
      <c r="H32" s="36"/>
      <c r="I32" s="36"/>
      <c r="J32" s="36"/>
      <c r="K32" s="36"/>
      <c r="L32" s="36"/>
      <c r="M32" s="36"/>
      <c r="N32" s="36"/>
      <c r="O32" s="36"/>
      <c r="P32" s="36"/>
      <c r="Q32" s="36"/>
      <c r="R32" s="36"/>
    </row>
    <row r="33" spans="1:18" ht="15.75" customHeight="1">
      <c r="A33" s="36"/>
      <c r="B33" s="36"/>
      <c r="C33" s="36"/>
      <c r="D33" s="36"/>
      <c r="E33" s="102"/>
      <c r="F33" s="36"/>
      <c r="G33" s="36"/>
      <c r="H33" s="36"/>
      <c r="I33" s="36"/>
      <c r="J33" s="36"/>
      <c r="K33" s="36"/>
      <c r="L33" s="36"/>
      <c r="M33" s="36"/>
      <c r="N33" s="36"/>
      <c r="O33" s="36"/>
      <c r="P33" s="36"/>
      <c r="Q33" s="36"/>
      <c r="R33" s="36"/>
    </row>
    <row r="34" spans="1:18" ht="15.75" customHeight="1">
      <c r="A34" s="36"/>
      <c r="B34" s="36"/>
      <c r="C34" s="36"/>
      <c r="D34" s="36"/>
      <c r="E34" s="102"/>
      <c r="F34" s="36"/>
      <c r="G34" s="36"/>
      <c r="H34" s="36"/>
      <c r="I34" s="36"/>
      <c r="J34" s="36"/>
      <c r="K34" s="36"/>
      <c r="L34" s="36"/>
      <c r="M34" s="36"/>
      <c r="N34" s="36"/>
      <c r="O34" s="36"/>
      <c r="P34" s="36"/>
      <c r="Q34" s="36"/>
      <c r="R34" s="36"/>
    </row>
    <row r="35" spans="1:18" ht="15.75" customHeight="1">
      <c r="A35" s="36"/>
      <c r="B35" s="36"/>
      <c r="C35" s="36"/>
      <c r="D35" s="36"/>
      <c r="E35" s="102"/>
      <c r="F35" s="36"/>
      <c r="G35" s="36"/>
      <c r="H35" s="36"/>
      <c r="I35" s="36"/>
      <c r="J35" s="36"/>
      <c r="K35" s="36"/>
      <c r="L35" s="36"/>
      <c r="M35" s="36"/>
      <c r="N35" s="36"/>
      <c r="O35" s="36"/>
      <c r="P35" s="36"/>
      <c r="Q35" s="36"/>
      <c r="R35" s="36"/>
    </row>
    <row r="36" spans="1:18" ht="15.75" customHeight="1">
      <c r="A36" s="36"/>
      <c r="B36" s="36"/>
      <c r="C36" s="36"/>
      <c r="D36" s="36"/>
      <c r="E36" s="102"/>
      <c r="F36" s="36"/>
      <c r="G36" s="36"/>
      <c r="H36" s="36"/>
      <c r="I36" s="36"/>
      <c r="J36" s="36"/>
      <c r="K36" s="36"/>
      <c r="L36" s="36"/>
      <c r="M36" s="36"/>
      <c r="N36" s="36"/>
      <c r="O36" s="36"/>
      <c r="P36" s="36"/>
      <c r="Q36" s="36"/>
      <c r="R36" s="36"/>
    </row>
    <row r="37" spans="1:18" ht="15.75" customHeight="1">
      <c r="A37" s="36"/>
      <c r="B37" s="36"/>
      <c r="C37" s="36"/>
      <c r="D37" s="36"/>
      <c r="E37" s="102"/>
      <c r="F37" s="36"/>
      <c r="G37" s="36"/>
      <c r="H37" s="36"/>
      <c r="I37" s="36"/>
      <c r="J37" s="36"/>
      <c r="K37" s="36"/>
      <c r="L37" s="36"/>
      <c r="M37" s="36"/>
      <c r="N37" s="36"/>
      <c r="O37" s="36"/>
      <c r="P37" s="36"/>
      <c r="Q37" s="36"/>
      <c r="R37" s="36"/>
    </row>
    <row r="38" spans="1:18" ht="15.75" customHeight="1">
      <c r="A38" s="36"/>
      <c r="B38" s="36"/>
      <c r="C38" s="36"/>
      <c r="D38" s="36"/>
      <c r="E38" s="102"/>
      <c r="F38" s="36"/>
      <c r="G38" s="36"/>
      <c r="H38" s="36"/>
      <c r="I38" s="36"/>
      <c r="J38" s="36"/>
      <c r="K38" s="36"/>
      <c r="L38" s="36"/>
      <c r="M38" s="36"/>
      <c r="N38" s="36"/>
      <c r="O38" s="36"/>
      <c r="P38" s="36"/>
      <c r="Q38" s="36"/>
      <c r="R38" s="36"/>
    </row>
    <row r="39" spans="1:18" ht="15.75" customHeight="1">
      <c r="A39" s="36"/>
      <c r="B39" s="36"/>
      <c r="C39" s="36"/>
      <c r="D39" s="36"/>
      <c r="E39" s="102"/>
      <c r="F39" s="36"/>
      <c r="G39" s="36"/>
      <c r="H39" s="36"/>
      <c r="I39" s="36"/>
      <c r="J39" s="36"/>
      <c r="K39" s="36"/>
      <c r="L39" s="36"/>
      <c r="M39" s="36"/>
      <c r="N39" s="36"/>
      <c r="O39" s="36"/>
      <c r="P39" s="36"/>
      <c r="Q39" s="36"/>
      <c r="R39" s="36"/>
    </row>
    <row r="40" spans="1:18" ht="15.75" customHeight="1">
      <c r="A40" s="36"/>
      <c r="B40" s="36"/>
      <c r="C40" s="36"/>
      <c r="D40" s="36"/>
      <c r="E40" s="102"/>
      <c r="F40" s="36"/>
      <c r="G40" s="36"/>
      <c r="H40" s="36"/>
      <c r="I40" s="36"/>
      <c r="J40" s="36"/>
      <c r="K40" s="36"/>
      <c r="L40" s="36"/>
      <c r="M40" s="36"/>
      <c r="N40" s="36"/>
      <c r="O40" s="36"/>
      <c r="P40" s="36"/>
      <c r="Q40" s="36"/>
      <c r="R40" s="36"/>
    </row>
    <row r="41" spans="1:18" ht="15.75" customHeight="1">
      <c r="A41" s="36"/>
      <c r="B41" s="36"/>
      <c r="C41" s="36"/>
      <c r="D41" s="36"/>
      <c r="E41" s="102"/>
      <c r="F41" s="36"/>
      <c r="G41" s="36"/>
      <c r="H41" s="36"/>
      <c r="I41" s="36"/>
      <c r="J41" s="36"/>
      <c r="K41" s="36"/>
      <c r="L41" s="36"/>
      <c r="M41" s="36"/>
      <c r="N41" s="36"/>
      <c r="O41" s="36"/>
      <c r="P41" s="36"/>
      <c r="Q41" s="36"/>
      <c r="R41" s="36"/>
    </row>
    <row r="42" spans="1:18" ht="15.75" customHeight="1">
      <c r="A42" s="36"/>
      <c r="B42" s="36"/>
      <c r="C42" s="36"/>
      <c r="D42" s="36"/>
      <c r="E42" s="102"/>
      <c r="F42" s="36"/>
      <c r="G42" s="36"/>
      <c r="H42" s="36"/>
      <c r="I42" s="36"/>
      <c r="J42" s="36"/>
      <c r="K42" s="36"/>
      <c r="L42" s="36"/>
      <c r="M42" s="36"/>
      <c r="N42" s="36"/>
      <c r="O42" s="36"/>
      <c r="P42" s="36"/>
      <c r="Q42" s="36"/>
      <c r="R42" s="36"/>
    </row>
    <row r="43" spans="1:18" ht="15.75" customHeight="1">
      <c r="A43" s="36"/>
      <c r="B43" s="36"/>
      <c r="C43" s="36"/>
      <c r="D43" s="36"/>
      <c r="E43" s="102"/>
      <c r="F43" s="36"/>
      <c r="G43" s="36"/>
      <c r="H43" s="36"/>
      <c r="I43" s="36"/>
      <c r="J43" s="36"/>
      <c r="K43" s="36"/>
      <c r="L43" s="36"/>
      <c r="M43" s="36"/>
      <c r="N43" s="36"/>
      <c r="O43" s="36"/>
      <c r="P43" s="36"/>
      <c r="Q43" s="36"/>
      <c r="R43" s="36"/>
    </row>
    <row r="44" spans="1:18" ht="15.75" customHeight="1">
      <c r="A44" s="36"/>
      <c r="B44" s="36"/>
      <c r="C44" s="36"/>
      <c r="D44" s="36"/>
      <c r="E44" s="102"/>
      <c r="F44" s="36"/>
      <c r="G44" s="36"/>
      <c r="H44" s="36"/>
      <c r="I44" s="36"/>
      <c r="J44" s="36"/>
      <c r="K44" s="36"/>
      <c r="L44" s="36"/>
      <c r="M44" s="36"/>
      <c r="N44" s="36"/>
      <c r="O44" s="36"/>
      <c r="P44" s="36"/>
      <c r="Q44" s="36"/>
      <c r="R44" s="36"/>
    </row>
    <row r="45" spans="1:18" ht="15.75" customHeight="1">
      <c r="A45" s="36"/>
      <c r="B45" s="36"/>
      <c r="C45" s="36"/>
      <c r="D45" s="36"/>
      <c r="E45" s="102"/>
      <c r="F45" s="36"/>
      <c r="G45" s="36"/>
      <c r="H45" s="36"/>
      <c r="I45" s="36"/>
      <c r="J45" s="36"/>
      <c r="K45" s="36"/>
      <c r="L45" s="36"/>
      <c r="M45" s="36"/>
      <c r="N45" s="36"/>
      <c r="O45" s="36"/>
      <c r="P45" s="36"/>
      <c r="Q45" s="36"/>
      <c r="R45" s="36"/>
    </row>
    <row r="46" spans="1:18" ht="15.75" customHeight="1">
      <c r="A46" s="36"/>
      <c r="B46" s="36"/>
      <c r="C46" s="36"/>
      <c r="D46" s="36"/>
      <c r="E46" s="102"/>
      <c r="F46" s="36"/>
      <c r="G46" s="36"/>
      <c r="H46" s="36"/>
      <c r="I46" s="36"/>
      <c r="J46" s="36"/>
      <c r="K46" s="36"/>
      <c r="L46" s="36"/>
      <c r="M46" s="36"/>
      <c r="N46" s="36"/>
      <c r="O46" s="36"/>
      <c r="P46" s="36"/>
      <c r="Q46" s="36"/>
      <c r="R46" s="36"/>
    </row>
    <row r="47" spans="1:18" ht="15.75" customHeight="1">
      <c r="A47" s="36"/>
      <c r="B47" s="36"/>
      <c r="C47" s="36"/>
      <c r="D47" s="36"/>
      <c r="E47" s="102"/>
      <c r="F47" s="36"/>
      <c r="G47" s="36"/>
      <c r="H47" s="36"/>
      <c r="I47" s="36"/>
      <c r="J47" s="36"/>
      <c r="K47" s="36"/>
      <c r="L47" s="36"/>
      <c r="M47" s="36"/>
      <c r="N47" s="36"/>
      <c r="O47" s="36"/>
      <c r="P47" s="36"/>
      <c r="Q47" s="36"/>
      <c r="R47" s="36"/>
    </row>
    <row r="48" spans="1:18" ht="15.75" customHeight="1">
      <c r="A48" s="36"/>
      <c r="B48" s="36"/>
      <c r="C48" s="36"/>
      <c r="D48" s="36"/>
      <c r="E48" s="102"/>
      <c r="F48" s="36"/>
      <c r="G48" s="36"/>
      <c r="H48" s="36"/>
      <c r="I48" s="36"/>
      <c r="J48" s="36"/>
      <c r="K48" s="36"/>
      <c r="L48" s="36"/>
      <c r="M48" s="36"/>
      <c r="N48" s="36"/>
      <c r="O48" s="36"/>
      <c r="P48" s="36"/>
      <c r="Q48" s="36"/>
      <c r="R48" s="36"/>
    </row>
    <row r="49" spans="1:18" ht="15.75" customHeight="1">
      <c r="A49" s="36"/>
      <c r="B49" s="36"/>
      <c r="C49" s="36"/>
      <c r="D49" s="36"/>
      <c r="E49" s="102"/>
      <c r="F49" s="36"/>
      <c r="G49" s="36"/>
      <c r="H49" s="36"/>
      <c r="I49" s="36"/>
      <c r="J49" s="36"/>
      <c r="K49" s="36"/>
      <c r="L49" s="36"/>
      <c r="M49" s="36"/>
      <c r="N49" s="36"/>
      <c r="O49" s="36"/>
      <c r="P49" s="36"/>
      <c r="Q49" s="36"/>
      <c r="R49" s="36"/>
    </row>
    <row r="50" spans="1:18" ht="15.75" customHeight="1">
      <c r="A50" s="36"/>
      <c r="B50" s="36"/>
      <c r="C50" s="36"/>
      <c r="D50" s="36"/>
      <c r="E50" s="102"/>
      <c r="F50" s="36"/>
      <c r="G50" s="36"/>
      <c r="H50" s="36"/>
      <c r="I50" s="36"/>
      <c r="J50" s="36"/>
      <c r="K50" s="36"/>
      <c r="L50" s="36"/>
      <c r="M50" s="36"/>
      <c r="N50" s="36"/>
      <c r="O50" s="36"/>
      <c r="P50" s="36"/>
      <c r="Q50" s="36"/>
      <c r="R50" s="36"/>
    </row>
    <row r="51" spans="1:18" ht="15.75" customHeight="1">
      <c r="A51" s="36"/>
      <c r="B51" s="36"/>
      <c r="C51" s="36"/>
      <c r="D51" s="36"/>
      <c r="E51" s="102"/>
      <c r="F51" s="36"/>
      <c r="G51" s="36"/>
      <c r="H51" s="36"/>
      <c r="I51" s="36"/>
      <c r="J51" s="36"/>
      <c r="K51" s="36"/>
      <c r="L51" s="36"/>
      <c r="M51" s="36"/>
      <c r="N51" s="36"/>
      <c r="O51" s="36"/>
      <c r="P51" s="36"/>
      <c r="Q51" s="36"/>
      <c r="R51" s="36"/>
    </row>
    <row r="52" spans="1:18" ht="15.75" customHeight="1">
      <c r="A52" s="36"/>
      <c r="B52" s="36"/>
      <c r="C52" s="36"/>
      <c r="D52" s="36"/>
      <c r="E52" s="102"/>
      <c r="F52" s="36"/>
      <c r="G52" s="36"/>
      <c r="H52" s="36"/>
      <c r="I52" s="36"/>
      <c r="J52" s="36"/>
      <c r="K52" s="36"/>
      <c r="L52" s="36"/>
      <c r="M52" s="36"/>
      <c r="N52" s="36"/>
      <c r="O52" s="36"/>
      <c r="P52" s="36"/>
      <c r="Q52" s="36"/>
      <c r="R52" s="36"/>
    </row>
    <row r="53" spans="1:18" ht="15.75" customHeight="1">
      <c r="A53" s="36"/>
      <c r="B53" s="36"/>
      <c r="C53" s="36"/>
      <c r="D53" s="36"/>
      <c r="E53" s="102"/>
      <c r="F53" s="36"/>
      <c r="G53" s="36"/>
      <c r="H53" s="36"/>
      <c r="I53" s="36"/>
      <c r="J53" s="36"/>
      <c r="K53" s="36"/>
      <c r="L53" s="36"/>
      <c r="M53" s="36"/>
      <c r="N53" s="36"/>
      <c r="O53" s="36"/>
      <c r="P53" s="36"/>
      <c r="Q53" s="36"/>
      <c r="R53" s="36"/>
    </row>
    <row r="54" spans="1:18" ht="15.75" customHeight="1">
      <c r="A54" s="36"/>
      <c r="B54" s="36"/>
      <c r="C54" s="36"/>
      <c r="D54" s="36"/>
      <c r="E54" s="102"/>
      <c r="F54" s="36"/>
      <c r="G54" s="36"/>
      <c r="H54" s="36"/>
      <c r="I54" s="36"/>
      <c r="J54" s="36"/>
      <c r="K54" s="36"/>
      <c r="L54" s="36"/>
      <c r="M54" s="36"/>
      <c r="N54" s="36"/>
      <c r="O54" s="36"/>
      <c r="P54" s="36"/>
      <c r="Q54" s="36"/>
      <c r="R54" s="36"/>
    </row>
    <row r="55" spans="1:18" ht="15.75" customHeight="1">
      <c r="A55" s="36"/>
      <c r="B55" s="36"/>
      <c r="C55" s="36"/>
      <c r="D55" s="36"/>
      <c r="E55" s="102"/>
      <c r="F55" s="36"/>
      <c r="G55" s="36"/>
      <c r="H55" s="36"/>
      <c r="I55" s="36"/>
      <c r="J55" s="36"/>
      <c r="K55" s="36"/>
      <c r="L55" s="36"/>
      <c r="M55" s="36"/>
      <c r="N55" s="36"/>
      <c r="O55" s="36"/>
      <c r="P55" s="36"/>
      <c r="Q55" s="36"/>
      <c r="R55" s="36"/>
    </row>
    <row r="56" spans="1:18" ht="15.75" customHeight="1">
      <c r="A56" s="36"/>
      <c r="B56" s="36"/>
      <c r="C56" s="36"/>
      <c r="D56" s="36"/>
      <c r="E56" s="102"/>
      <c r="F56" s="36"/>
      <c r="G56" s="36"/>
      <c r="H56" s="36"/>
      <c r="I56" s="36"/>
      <c r="J56" s="36"/>
      <c r="K56" s="36"/>
      <c r="L56" s="36"/>
      <c r="M56" s="36"/>
      <c r="N56" s="36"/>
      <c r="O56" s="36"/>
      <c r="P56" s="36"/>
      <c r="Q56" s="36"/>
      <c r="R56" s="36"/>
    </row>
    <row r="57" spans="1:18" ht="15.75" customHeight="1">
      <c r="A57" s="36"/>
      <c r="B57" s="36"/>
      <c r="C57" s="36"/>
      <c r="D57" s="36"/>
      <c r="E57" s="102"/>
      <c r="F57" s="36"/>
      <c r="G57" s="36"/>
      <c r="H57" s="36"/>
      <c r="I57" s="36"/>
      <c r="J57" s="36"/>
      <c r="K57" s="36"/>
      <c r="L57" s="36"/>
      <c r="M57" s="36"/>
      <c r="N57" s="36"/>
      <c r="O57" s="36"/>
      <c r="P57" s="36"/>
      <c r="Q57" s="36"/>
      <c r="R57" s="36"/>
    </row>
    <row r="58" spans="1:18" ht="15.75" customHeight="1">
      <c r="A58" s="36"/>
      <c r="B58" s="36"/>
      <c r="C58" s="36"/>
      <c r="D58" s="36"/>
      <c r="E58" s="102"/>
      <c r="F58" s="36"/>
      <c r="G58" s="36"/>
      <c r="H58" s="36"/>
      <c r="I58" s="36"/>
      <c r="J58" s="36"/>
      <c r="K58" s="36"/>
      <c r="L58" s="36"/>
      <c r="M58" s="36"/>
      <c r="N58" s="36"/>
      <c r="O58" s="36"/>
      <c r="P58" s="36"/>
      <c r="Q58" s="36"/>
      <c r="R58" s="36"/>
    </row>
    <row r="59" spans="1:18" ht="15.75" customHeight="1">
      <c r="A59" s="36"/>
      <c r="B59" s="36"/>
      <c r="C59" s="36"/>
      <c r="D59" s="36"/>
      <c r="E59" s="102"/>
      <c r="F59" s="36"/>
      <c r="G59" s="36"/>
      <c r="H59" s="36"/>
      <c r="I59" s="36"/>
      <c r="J59" s="36"/>
      <c r="K59" s="36"/>
      <c r="L59" s="36"/>
      <c r="M59" s="36"/>
      <c r="N59" s="36"/>
      <c r="O59" s="36"/>
      <c r="P59" s="36"/>
      <c r="Q59" s="36"/>
      <c r="R59" s="36"/>
    </row>
    <row r="60" spans="1:18" ht="15.75" customHeight="1">
      <c r="A60" s="36"/>
      <c r="B60" s="36"/>
      <c r="C60" s="36"/>
      <c r="D60" s="36"/>
      <c r="E60" s="102"/>
      <c r="F60" s="36"/>
      <c r="G60" s="36"/>
      <c r="H60" s="36"/>
      <c r="I60" s="36"/>
      <c r="J60" s="36"/>
      <c r="K60" s="36"/>
      <c r="L60" s="36"/>
      <c r="M60" s="36"/>
      <c r="N60" s="36"/>
      <c r="O60" s="36"/>
      <c r="P60" s="36"/>
      <c r="Q60" s="36"/>
      <c r="R60" s="36"/>
    </row>
    <row r="61" spans="1:18" ht="15.75" customHeight="1">
      <c r="A61" s="36"/>
      <c r="B61" s="36"/>
      <c r="C61" s="36"/>
      <c r="D61" s="36"/>
      <c r="E61" s="102"/>
      <c r="F61" s="36"/>
      <c r="G61" s="36"/>
      <c r="H61" s="36"/>
      <c r="I61" s="36"/>
      <c r="J61" s="36"/>
      <c r="K61" s="36"/>
      <c r="L61" s="36"/>
      <c r="M61" s="36"/>
      <c r="N61" s="36"/>
      <c r="O61" s="36"/>
      <c r="P61" s="36"/>
      <c r="Q61" s="36"/>
      <c r="R61" s="36"/>
    </row>
    <row r="62" spans="1:18" ht="15.75" customHeight="1">
      <c r="A62" s="36"/>
      <c r="B62" s="36"/>
      <c r="C62" s="36"/>
      <c r="D62" s="36"/>
      <c r="E62" s="102"/>
      <c r="F62" s="36"/>
      <c r="G62" s="36"/>
      <c r="H62" s="36"/>
      <c r="I62" s="36"/>
      <c r="J62" s="36"/>
      <c r="K62" s="36"/>
      <c r="L62" s="36"/>
      <c r="M62" s="36"/>
      <c r="N62" s="36"/>
      <c r="O62" s="36"/>
      <c r="P62" s="36"/>
      <c r="Q62" s="36"/>
      <c r="R62" s="36"/>
    </row>
    <row r="63" spans="1:18" ht="15.75" customHeight="1">
      <c r="A63" s="36"/>
      <c r="B63" s="36"/>
      <c r="C63" s="36"/>
      <c r="D63" s="36"/>
      <c r="E63" s="102"/>
      <c r="F63" s="36"/>
      <c r="G63" s="36"/>
      <c r="H63" s="36"/>
      <c r="I63" s="36"/>
      <c r="J63" s="36"/>
      <c r="K63" s="36"/>
      <c r="L63" s="36"/>
      <c r="M63" s="36"/>
      <c r="N63" s="36"/>
      <c r="O63" s="36"/>
      <c r="P63" s="36"/>
      <c r="Q63" s="36"/>
      <c r="R63" s="36"/>
    </row>
    <row r="64" spans="1:18" ht="15.75" customHeight="1">
      <c r="A64" s="36"/>
      <c r="B64" s="36"/>
      <c r="C64" s="36"/>
      <c r="D64" s="36"/>
      <c r="E64" s="102"/>
      <c r="F64" s="36"/>
      <c r="G64" s="36"/>
      <c r="H64" s="36"/>
      <c r="I64" s="36"/>
      <c r="J64" s="36"/>
      <c r="K64" s="36"/>
      <c r="L64" s="36"/>
      <c r="M64" s="36"/>
      <c r="N64" s="36"/>
      <c r="O64" s="36"/>
      <c r="P64" s="36"/>
      <c r="Q64" s="36"/>
      <c r="R64" s="36"/>
    </row>
    <row r="65" spans="1:18" ht="15.75" customHeight="1">
      <c r="A65" s="36"/>
      <c r="B65" s="36"/>
      <c r="C65" s="36"/>
      <c r="D65" s="36"/>
      <c r="E65" s="102"/>
      <c r="F65" s="36"/>
      <c r="G65" s="36"/>
      <c r="H65" s="36"/>
      <c r="I65" s="36"/>
      <c r="J65" s="36"/>
      <c r="K65" s="36"/>
      <c r="L65" s="36"/>
      <c r="M65" s="36"/>
      <c r="N65" s="36"/>
      <c r="O65" s="36"/>
      <c r="P65" s="36"/>
      <c r="Q65" s="36"/>
      <c r="R65" s="36"/>
    </row>
    <row r="66" spans="1:18" ht="15.75" customHeight="1">
      <c r="A66" s="36"/>
      <c r="B66" s="36"/>
      <c r="C66" s="36"/>
      <c r="D66" s="36"/>
      <c r="E66" s="102"/>
      <c r="F66" s="36"/>
      <c r="G66" s="36"/>
      <c r="H66" s="36"/>
      <c r="I66" s="36"/>
      <c r="J66" s="36"/>
      <c r="K66" s="36"/>
      <c r="L66" s="36"/>
      <c r="M66" s="36"/>
      <c r="N66" s="36"/>
      <c r="O66" s="36"/>
      <c r="P66" s="36"/>
      <c r="Q66" s="36"/>
      <c r="R66" s="36"/>
    </row>
    <row r="67" spans="1:18" ht="15.75" customHeight="1">
      <c r="A67" s="36"/>
      <c r="B67" s="36"/>
      <c r="C67" s="36"/>
      <c r="D67" s="36"/>
      <c r="E67" s="102"/>
      <c r="F67" s="36"/>
      <c r="G67" s="36"/>
      <c r="H67" s="36"/>
      <c r="I67" s="36"/>
      <c r="J67" s="36"/>
      <c r="K67" s="36"/>
      <c r="L67" s="36"/>
      <c r="M67" s="36"/>
      <c r="N67" s="36"/>
      <c r="O67" s="36"/>
      <c r="P67" s="36"/>
      <c r="Q67" s="36"/>
      <c r="R67" s="36"/>
    </row>
    <row r="68" spans="1:18" ht="15.75" customHeight="1">
      <c r="A68" s="36"/>
      <c r="B68" s="36"/>
      <c r="C68" s="36"/>
      <c r="D68" s="36"/>
      <c r="E68" s="102"/>
      <c r="F68" s="36"/>
      <c r="G68" s="36"/>
      <c r="H68" s="36"/>
      <c r="I68" s="36"/>
      <c r="J68" s="36"/>
      <c r="K68" s="36"/>
      <c r="L68" s="36"/>
      <c r="M68" s="36"/>
      <c r="N68" s="36"/>
      <c r="O68" s="36"/>
      <c r="P68" s="36"/>
      <c r="Q68" s="36"/>
      <c r="R68" s="36"/>
    </row>
    <row r="69" spans="1:18" ht="15.75" customHeight="1">
      <c r="A69" s="36"/>
      <c r="B69" s="36"/>
      <c r="C69" s="36"/>
      <c r="D69" s="36"/>
      <c r="E69" s="102"/>
      <c r="F69" s="36"/>
      <c r="G69" s="36"/>
      <c r="H69" s="36"/>
      <c r="I69" s="36"/>
      <c r="J69" s="36"/>
      <c r="K69" s="36"/>
      <c r="L69" s="36"/>
      <c r="M69" s="36"/>
      <c r="N69" s="36"/>
      <c r="O69" s="36"/>
      <c r="P69" s="36"/>
      <c r="Q69" s="36"/>
      <c r="R69" s="36"/>
    </row>
    <row r="70" spans="1:18" ht="15.75" customHeight="1">
      <c r="A70" s="36"/>
      <c r="B70" s="36"/>
      <c r="C70" s="36"/>
      <c r="D70" s="36"/>
      <c r="E70" s="102"/>
      <c r="F70" s="36"/>
      <c r="G70" s="36"/>
      <c r="H70" s="36"/>
      <c r="I70" s="36"/>
      <c r="J70" s="36"/>
      <c r="K70" s="36"/>
      <c r="L70" s="36"/>
      <c r="M70" s="36"/>
      <c r="N70" s="36"/>
      <c r="O70" s="36"/>
      <c r="P70" s="36"/>
      <c r="Q70" s="36"/>
      <c r="R70" s="36"/>
    </row>
    <row r="71" spans="1:18" ht="15.75" customHeight="1">
      <c r="A71" s="36"/>
      <c r="B71" s="36"/>
      <c r="C71" s="36"/>
      <c r="D71" s="36"/>
      <c r="E71" s="102"/>
      <c r="F71" s="36"/>
      <c r="G71" s="36"/>
      <c r="H71" s="36"/>
      <c r="I71" s="36"/>
      <c r="J71" s="36"/>
      <c r="K71" s="36"/>
      <c r="L71" s="36"/>
      <c r="M71" s="36"/>
      <c r="N71" s="36"/>
      <c r="O71" s="36"/>
      <c r="P71" s="36"/>
      <c r="Q71" s="36"/>
      <c r="R71" s="36"/>
    </row>
    <row r="72" spans="1:18" ht="15.75" customHeight="1">
      <c r="A72" s="36"/>
      <c r="B72" s="36"/>
      <c r="C72" s="36"/>
      <c r="D72" s="36"/>
      <c r="E72" s="102"/>
      <c r="F72" s="36"/>
      <c r="G72" s="36"/>
      <c r="H72" s="36"/>
      <c r="I72" s="36"/>
      <c r="J72" s="36"/>
      <c r="K72" s="36"/>
      <c r="L72" s="36"/>
      <c r="M72" s="36"/>
      <c r="N72" s="36"/>
      <c r="O72" s="36"/>
      <c r="P72" s="36"/>
      <c r="Q72" s="36"/>
      <c r="R72" s="36"/>
    </row>
    <row r="73" spans="1:18" ht="15.75" customHeight="1">
      <c r="A73" s="36"/>
      <c r="B73" s="36"/>
      <c r="C73" s="36"/>
      <c r="D73" s="36"/>
      <c r="E73" s="102"/>
      <c r="F73" s="36"/>
      <c r="G73" s="36"/>
      <c r="H73" s="36"/>
      <c r="I73" s="36"/>
      <c r="J73" s="36"/>
      <c r="K73" s="36"/>
      <c r="L73" s="36"/>
      <c r="M73" s="36"/>
      <c r="N73" s="36"/>
      <c r="O73" s="36"/>
      <c r="P73" s="36"/>
      <c r="Q73" s="36"/>
      <c r="R73" s="36"/>
    </row>
    <row r="74" spans="1:18" ht="15.75" customHeight="1">
      <c r="A74" s="36"/>
      <c r="B74" s="36"/>
      <c r="C74" s="36"/>
      <c r="D74" s="36"/>
      <c r="E74" s="102"/>
      <c r="F74" s="36"/>
      <c r="G74" s="36"/>
      <c r="H74" s="36"/>
      <c r="I74" s="36"/>
      <c r="J74" s="36"/>
      <c r="K74" s="36"/>
      <c r="L74" s="36"/>
      <c r="M74" s="36"/>
      <c r="N74" s="36"/>
      <c r="O74" s="36"/>
      <c r="P74" s="36"/>
      <c r="Q74" s="36"/>
      <c r="R74" s="36"/>
    </row>
    <row r="75" spans="1:18" ht="15.75" customHeight="1">
      <c r="A75" s="36"/>
      <c r="B75" s="36"/>
      <c r="C75" s="36"/>
      <c r="D75" s="36"/>
      <c r="E75" s="102"/>
      <c r="F75" s="36"/>
      <c r="G75" s="36"/>
      <c r="H75" s="36"/>
      <c r="I75" s="36"/>
      <c r="J75" s="36"/>
      <c r="K75" s="36"/>
      <c r="L75" s="36"/>
      <c r="M75" s="36"/>
      <c r="N75" s="36"/>
      <c r="O75" s="36"/>
      <c r="P75" s="36"/>
      <c r="Q75" s="36"/>
      <c r="R75" s="36"/>
    </row>
    <row r="76" spans="1:18" ht="15.75" customHeight="1">
      <c r="A76" s="36"/>
      <c r="B76" s="36"/>
      <c r="C76" s="36"/>
      <c r="D76" s="36"/>
      <c r="E76" s="102"/>
      <c r="F76" s="36"/>
      <c r="G76" s="36"/>
      <c r="H76" s="36"/>
      <c r="I76" s="36"/>
      <c r="J76" s="36"/>
      <c r="K76" s="36"/>
      <c r="L76" s="36"/>
      <c r="M76" s="36"/>
      <c r="N76" s="36"/>
      <c r="O76" s="36"/>
      <c r="P76" s="36"/>
      <c r="Q76" s="36"/>
      <c r="R76" s="36"/>
    </row>
    <row r="77" spans="5:18" ht="15.75" customHeight="1">
      <c r="E77" s="102"/>
      <c r="F77" s="36"/>
      <c r="G77" s="36"/>
      <c r="H77" s="36"/>
      <c r="I77" s="36"/>
      <c r="J77" s="36"/>
      <c r="K77" s="36"/>
      <c r="L77" s="36"/>
      <c r="M77" s="36"/>
      <c r="N77" s="36"/>
      <c r="O77" s="36"/>
      <c r="P77" s="36"/>
      <c r="Q77" s="36"/>
      <c r="R77" s="36"/>
    </row>
    <row r="78" spans="5:18" ht="15.75" customHeight="1">
      <c r="E78" s="102"/>
      <c r="F78" s="36"/>
      <c r="G78" s="36"/>
      <c r="H78" s="36"/>
      <c r="I78" s="36"/>
      <c r="J78" s="36"/>
      <c r="K78" s="36"/>
      <c r="L78" s="36"/>
      <c r="M78" s="36"/>
      <c r="N78" s="36"/>
      <c r="O78" s="36"/>
      <c r="P78" s="36"/>
      <c r="Q78" s="36"/>
      <c r="R78" s="36"/>
    </row>
    <row r="79" spans="5:18" ht="15.75" customHeight="1">
      <c r="E79" s="102"/>
      <c r="F79" s="36"/>
      <c r="G79" s="36"/>
      <c r="H79" s="36"/>
      <c r="I79" s="36"/>
      <c r="J79" s="36"/>
      <c r="K79" s="36"/>
      <c r="L79" s="36"/>
      <c r="M79" s="36"/>
      <c r="N79" s="36"/>
      <c r="O79" s="36"/>
      <c r="P79" s="36"/>
      <c r="Q79" s="36"/>
      <c r="R79" s="36"/>
    </row>
    <row r="80" spans="5:18" ht="15.75" customHeight="1">
      <c r="E80" s="102"/>
      <c r="F80" s="36"/>
      <c r="G80" s="36"/>
      <c r="H80" s="36"/>
      <c r="I80" s="36"/>
      <c r="J80" s="36"/>
      <c r="K80" s="36"/>
      <c r="L80" s="36"/>
      <c r="M80" s="36"/>
      <c r="N80" s="36"/>
      <c r="O80" s="36"/>
      <c r="P80" s="36"/>
      <c r="Q80" s="36"/>
      <c r="R80" s="36"/>
    </row>
    <row r="81" spans="5:18" ht="15.75" customHeight="1">
      <c r="E81" s="102"/>
      <c r="F81" s="36"/>
      <c r="G81" s="36"/>
      <c r="H81" s="36"/>
      <c r="I81" s="36"/>
      <c r="J81" s="36"/>
      <c r="K81" s="36"/>
      <c r="L81" s="36"/>
      <c r="M81" s="36"/>
      <c r="N81" s="36"/>
      <c r="O81" s="36"/>
      <c r="P81" s="36"/>
      <c r="Q81" s="36"/>
      <c r="R81" s="36"/>
    </row>
    <row r="82" spans="5:18" ht="15.75" customHeight="1">
      <c r="E82" s="102"/>
      <c r="F82" s="36"/>
      <c r="G82" s="36"/>
      <c r="H82" s="36"/>
      <c r="I82" s="36"/>
      <c r="J82" s="36"/>
      <c r="K82" s="36"/>
      <c r="L82" s="36"/>
      <c r="M82" s="36"/>
      <c r="N82" s="36"/>
      <c r="O82" s="36"/>
      <c r="P82" s="36"/>
      <c r="Q82" s="36"/>
      <c r="R82" s="36"/>
    </row>
    <row r="83" spans="5:18" ht="15.75" customHeight="1">
      <c r="E83" s="102"/>
      <c r="F83" s="36"/>
      <c r="G83" s="36"/>
      <c r="H83" s="36"/>
      <c r="I83" s="36"/>
      <c r="J83" s="36"/>
      <c r="K83" s="36"/>
      <c r="L83" s="36"/>
      <c r="M83" s="36"/>
      <c r="N83" s="36"/>
      <c r="O83" s="36"/>
      <c r="P83" s="36"/>
      <c r="Q83" s="36"/>
      <c r="R83" s="36"/>
    </row>
    <row r="84" spans="5:18" ht="15.75" customHeight="1">
      <c r="E84" s="102"/>
      <c r="F84" s="36"/>
      <c r="G84" s="36"/>
      <c r="H84" s="36"/>
      <c r="I84" s="36"/>
      <c r="J84" s="36"/>
      <c r="K84" s="36"/>
      <c r="L84" s="36"/>
      <c r="M84" s="36"/>
      <c r="N84" s="36"/>
      <c r="O84" s="36"/>
      <c r="P84" s="36"/>
      <c r="Q84" s="36"/>
      <c r="R84" s="36"/>
    </row>
    <row r="85" spans="5:18" ht="15.75" customHeight="1">
      <c r="E85" s="102"/>
      <c r="F85" s="36"/>
      <c r="G85" s="36"/>
      <c r="H85" s="36"/>
      <c r="I85" s="36"/>
      <c r="J85" s="36"/>
      <c r="K85" s="36"/>
      <c r="L85" s="36"/>
      <c r="M85" s="36"/>
      <c r="N85" s="36"/>
      <c r="O85" s="36"/>
      <c r="P85" s="36"/>
      <c r="Q85" s="36"/>
      <c r="R85" s="36"/>
    </row>
    <row r="86" spans="5:18" ht="15.75" customHeight="1">
      <c r="E86" s="102"/>
      <c r="F86" s="36"/>
      <c r="G86" s="36"/>
      <c r="H86" s="36"/>
      <c r="I86" s="36"/>
      <c r="J86" s="36"/>
      <c r="K86" s="36"/>
      <c r="L86" s="36"/>
      <c r="M86" s="36"/>
      <c r="N86" s="36"/>
      <c r="O86" s="36"/>
      <c r="P86" s="36"/>
      <c r="Q86" s="36"/>
      <c r="R86" s="36"/>
    </row>
    <row r="87" spans="5:18" ht="15.75" customHeight="1">
      <c r="E87" s="102"/>
      <c r="F87" s="36"/>
      <c r="G87" s="36"/>
      <c r="H87" s="36"/>
      <c r="I87" s="36"/>
      <c r="J87" s="36"/>
      <c r="K87" s="36"/>
      <c r="L87" s="36"/>
      <c r="M87" s="36"/>
      <c r="N87" s="36"/>
      <c r="O87" s="36"/>
      <c r="P87" s="36"/>
      <c r="Q87" s="36"/>
      <c r="R87" s="36"/>
    </row>
    <row r="88" spans="5:18" ht="15.75" customHeight="1">
      <c r="E88" s="102"/>
      <c r="F88" s="36"/>
      <c r="G88" s="36"/>
      <c r="H88" s="36"/>
      <c r="I88" s="36"/>
      <c r="J88" s="36"/>
      <c r="K88" s="36"/>
      <c r="L88" s="36"/>
      <c r="M88" s="36"/>
      <c r="N88" s="36"/>
      <c r="O88" s="36"/>
      <c r="P88" s="36"/>
      <c r="Q88" s="36"/>
      <c r="R88" s="36"/>
    </row>
    <row r="89" spans="5:18" ht="15.75" customHeight="1">
      <c r="E89" s="102"/>
      <c r="F89" s="36"/>
      <c r="G89" s="36"/>
      <c r="H89" s="36"/>
      <c r="I89" s="36"/>
      <c r="J89" s="36"/>
      <c r="K89" s="36"/>
      <c r="L89" s="36"/>
      <c r="M89" s="36"/>
      <c r="N89" s="36"/>
      <c r="O89" s="36"/>
      <c r="P89" s="36"/>
      <c r="Q89" s="36"/>
      <c r="R89" s="36"/>
    </row>
    <row r="90" spans="5:18" ht="15.75" customHeight="1">
      <c r="E90" s="102"/>
      <c r="F90" s="36"/>
      <c r="G90" s="36"/>
      <c r="H90" s="36"/>
      <c r="I90" s="36"/>
      <c r="J90" s="36"/>
      <c r="K90" s="36"/>
      <c r="L90" s="36"/>
      <c r="M90" s="36"/>
      <c r="N90" s="36"/>
      <c r="O90" s="36"/>
      <c r="P90" s="36"/>
      <c r="Q90" s="36"/>
      <c r="R90" s="36"/>
    </row>
    <row r="91" spans="5:18" ht="15.75" customHeight="1">
      <c r="E91" s="102"/>
      <c r="F91" s="36"/>
      <c r="G91" s="36"/>
      <c r="H91" s="36"/>
      <c r="I91" s="36"/>
      <c r="J91" s="36"/>
      <c r="K91" s="36"/>
      <c r="L91" s="36"/>
      <c r="M91" s="36"/>
      <c r="N91" s="36"/>
      <c r="O91" s="36"/>
      <c r="P91" s="36"/>
      <c r="Q91" s="36"/>
      <c r="R91" s="36"/>
    </row>
    <row r="92" spans="5:18" ht="15.75" customHeight="1">
      <c r="E92" s="102"/>
      <c r="F92" s="36"/>
      <c r="G92" s="36"/>
      <c r="H92" s="36"/>
      <c r="I92" s="36"/>
      <c r="J92" s="36"/>
      <c r="K92" s="36"/>
      <c r="L92" s="36"/>
      <c r="M92" s="36"/>
      <c r="N92" s="36"/>
      <c r="O92" s="36"/>
      <c r="P92" s="36"/>
      <c r="Q92" s="36"/>
      <c r="R92" s="36"/>
    </row>
    <row r="93" spans="5:18" ht="15.75" customHeight="1">
      <c r="E93" s="102"/>
      <c r="F93" s="36"/>
      <c r="G93" s="36"/>
      <c r="H93" s="36"/>
      <c r="I93" s="36"/>
      <c r="J93" s="36"/>
      <c r="K93" s="36"/>
      <c r="L93" s="36"/>
      <c r="M93" s="36"/>
      <c r="N93" s="36"/>
      <c r="O93" s="36"/>
      <c r="P93" s="36"/>
      <c r="Q93" s="36"/>
      <c r="R93" s="36"/>
    </row>
    <row r="94" spans="5:18" ht="15.75" customHeight="1">
      <c r="E94" s="102"/>
      <c r="F94" s="36"/>
      <c r="G94" s="36"/>
      <c r="H94" s="36"/>
      <c r="I94" s="36"/>
      <c r="J94" s="36"/>
      <c r="K94" s="36"/>
      <c r="L94" s="36"/>
      <c r="M94" s="36"/>
      <c r="N94" s="36"/>
      <c r="O94" s="36"/>
      <c r="P94" s="36"/>
      <c r="Q94" s="36"/>
      <c r="R94" s="36"/>
    </row>
    <row r="95" spans="5:18" ht="15.75" customHeight="1">
      <c r="E95" s="102"/>
      <c r="F95" s="36"/>
      <c r="G95" s="36"/>
      <c r="H95" s="36"/>
      <c r="I95" s="36"/>
      <c r="J95" s="36"/>
      <c r="K95" s="36"/>
      <c r="L95" s="36"/>
      <c r="M95" s="36"/>
      <c r="N95" s="36"/>
      <c r="O95" s="36"/>
      <c r="P95" s="36"/>
      <c r="Q95" s="36"/>
      <c r="R95" s="36"/>
    </row>
    <row r="96" spans="5:18" ht="15.75" customHeight="1">
      <c r="E96" s="102"/>
      <c r="F96" s="36"/>
      <c r="G96" s="36"/>
      <c r="H96" s="36"/>
      <c r="I96" s="36"/>
      <c r="J96" s="36"/>
      <c r="K96" s="36"/>
      <c r="L96" s="36"/>
      <c r="M96" s="36"/>
      <c r="N96" s="36"/>
      <c r="O96" s="36"/>
      <c r="P96" s="36"/>
      <c r="Q96" s="36"/>
      <c r="R96" s="36"/>
    </row>
    <row r="97" spans="5:18" ht="15.75" customHeight="1">
      <c r="E97" s="102"/>
      <c r="F97" s="36"/>
      <c r="G97" s="36"/>
      <c r="H97" s="36"/>
      <c r="I97" s="36"/>
      <c r="J97" s="36"/>
      <c r="K97" s="36"/>
      <c r="L97" s="36"/>
      <c r="M97" s="36"/>
      <c r="N97" s="36"/>
      <c r="O97" s="36"/>
      <c r="P97" s="36"/>
      <c r="Q97" s="36"/>
      <c r="R97" s="36"/>
    </row>
    <row r="98" spans="5:18" ht="15.75" customHeight="1">
      <c r="E98" s="102"/>
      <c r="F98" s="36"/>
      <c r="G98" s="36"/>
      <c r="H98" s="36"/>
      <c r="I98" s="36"/>
      <c r="J98" s="36"/>
      <c r="K98" s="36"/>
      <c r="L98" s="36"/>
      <c r="M98" s="36"/>
      <c r="N98" s="36"/>
      <c r="O98" s="36"/>
      <c r="P98" s="36"/>
      <c r="Q98" s="36"/>
      <c r="R98" s="36"/>
    </row>
    <row r="99" spans="5:18" ht="15.75" customHeight="1">
      <c r="E99" s="102"/>
      <c r="F99" s="36"/>
      <c r="G99" s="36"/>
      <c r="H99" s="36"/>
      <c r="I99" s="36"/>
      <c r="J99" s="36"/>
      <c r="K99" s="36"/>
      <c r="L99" s="36"/>
      <c r="M99" s="36"/>
      <c r="N99" s="36"/>
      <c r="O99" s="36"/>
      <c r="P99" s="36"/>
      <c r="Q99" s="36"/>
      <c r="R99" s="36"/>
    </row>
    <row r="100" spans="5:18" ht="15.75" customHeight="1">
      <c r="E100" s="102"/>
      <c r="F100" s="36"/>
      <c r="G100" s="36"/>
      <c r="H100" s="36"/>
      <c r="I100" s="36"/>
      <c r="J100" s="36"/>
      <c r="K100" s="36"/>
      <c r="L100" s="36"/>
      <c r="M100" s="36"/>
      <c r="N100" s="36"/>
      <c r="O100" s="36"/>
      <c r="P100" s="36"/>
      <c r="Q100" s="36"/>
      <c r="R100" s="36"/>
    </row>
    <row r="101" spans="5:18" ht="15.75" customHeight="1">
      <c r="E101" s="102"/>
      <c r="F101" s="36"/>
      <c r="G101" s="36"/>
      <c r="H101" s="36"/>
      <c r="I101" s="36"/>
      <c r="J101" s="36"/>
      <c r="K101" s="36"/>
      <c r="L101" s="36"/>
      <c r="M101" s="36"/>
      <c r="N101" s="36"/>
      <c r="O101" s="36"/>
      <c r="P101" s="36"/>
      <c r="Q101" s="36"/>
      <c r="R101" s="36"/>
    </row>
    <row r="102" spans="5:18" ht="15.75" customHeight="1">
      <c r="E102" s="102"/>
      <c r="F102" s="36"/>
      <c r="G102" s="36"/>
      <c r="H102" s="36"/>
      <c r="I102" s="36"/>
      <c r="J102" s="36"/>
      <c r="K102" s="36"/>
      <c r="L102" s="36"/>
      <c r="M102" s="36"/>
      <c r="N102" s="36"/>
      <c r="O102" s="36"/>
      <c r="P102" s="36"/>
      <c r="Q102" s="36"/>
      <c r="R102" s="36"/>
    </row>
    <row r="103" spans="5:18" ht="15.75" customHeight="1">
      <c r="E103" s="102"/>
      <c r="F103" s="36"/>
      <c r="G103" s="36"/>
      <c r="H103" s="36"/>
      <c r="I103" s="36"/>
      <c r="J103" s="36"/>
      <c r="K103" s="36"/>
      <c r="L103" s="36"/>
      <c r="M103" s="36"/>
      <c r="N103" s="36"/>
      <c r="O103" s="36"/>
      <c r="P103" s="36"/>
      <c r="Q103" s="36"/>
      <c r="R103" s="36"/>
    </row>
    <row r="104" spans="5:18" ht="15.75" customHeight="1">
      <c r="E104" s="102"/>
      <c r="F104" s="36"/>
      <c r="G104" s="36"/>
      <c r="H104" s="36"/>
      <c r="I104" s="36"/>
      <c r="J104" s="36"/>
      <c r="K104" s="36"/>
      <c r="L104" s="36"/>
      <c r="M104" s="36"/>
      <c r="N104" s="36"/>
      <c r="O104" s="36"/>
      <c r="P104" s="36"/>
      <c r="Q104" s="36"/>
      <c r="R104" s="36"/>
    </row>
    <row r="105" spans="5:18" ht="15.75" customHeight="1">
      <c r="E105" s="102"/>
      <c r="F105" s="36"/>
      <c r="G105" s="36"/>
      <c r="H105" s="36"/>
      <c r="I105" s="36"/>
      <c r="J105" s="36"/>
      <c r="K105" s="36"/>
      <c r="L105" s="36"/>
      <c r="M105" s="36"/>
      <c r="N105" s="36"/>
      <c r="O105" s="36"/>
      <c r="P105" s="36"/>
      <c r="Q105" s="36"/>
      <c r="R105" s="36"/>
    </row>
    <row r="106" spans="5:18" ht="15.75" customHeight="1">
      <c r="E106" s="102"/>
      <c r="F106" s="36"/>
      <c r="G106" s="36"/>
      <c r="H106" s="36"/>
      <c r="I106" s="36"/>
      <c r="J106" s="36"/>
      <c r="K106" s="36"/>
      <c r="L106" s="36"/>
      <c r="M106" s="36"/>
      <c r="N106" s="36"/>
      <c r="O106" s="36"/>
      <c r="P106" s="36"/>
      <c r="Q106" s="36"/>
      <c r="R106" s="36"/>
    </row>
  </sheetData>
  <sheetProtection password="F786" sheet="1" objects="1" scenarios="1" formatRows="0"/>
  <mergeCells count="3">
    <mergeCell ref="A1:F1"/>
    <mergeCell ref="A2:D2"/>
    <mergeCell ref="A3:D3"/>
  </mergeCells>
  <dataValidations count="4">
    <dataValidation type="whole" operator="greaterThanOrEqual" allowBlank="1" showErrorMessage="1" errorTitle="Conteúdo Inválido" error="Digite apenas números inteiros ou deixe em branco." sqref="C5:C10">
      <formula1>0</formula1>
    </dataValidation>
    <dataValidation type="decimal" operator="greaterThanOrEqual" allowBlank="1" showErrorMessage="1" errorTitle="Conteúdo Inválido" error="Digite apenas números ou deixe em branco." sqref="C11:C15 C17">
      <formula1>0</formula1>
    </dataValidation>
    <dataValidation operator="greaterThanOrEqual" allowBlank="1" showErrorMessage="1" sqref="D5:D21">
      <formula1>0</formula1>
    </dataValidation>
    <dataValidation type="list" allowBlank="1" showErrorMessage="1" errorTitle="CONTEÚDO INVÁLIDO" error="Selecione apenas &quot;SIM&quot;, &quot;NÃO&quot; ou DEL para limpar o campo.&#10;" sqref="C16 C18:C21">
      <formula1>$A$23:$A$25</formula1>
      <formula2>0</formula2>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Plan7">
    <tabColor indexed="42"/>
  </sheetPr>
  <dimension ref="A1:Q182"/>
  <sheetViews>
    <sheetView workbookViewId="0" topLeftCell="A13">
      <selection activeCell="A16" sqref="A16"/>
    </sheetView>
  </sheetViews>
  <sheetFormatPr defaultColWidth="13.7109375" defaultRowHeight="15.75" customHeight="1"/>
  <cols>
    <col min="1" max="1" width="11.00390625" style="2" customWidth="1"/>
    <col min="2" max="2" width="70.140625" style="1" customWidth="1"/>
    <col min="3" max="3" width="16.140625" style="1" customWidth="1"/>
    <col min="4" max="4" width="31.8515625" style="1" customWidth="1"/>
    <col min="5" max="5" width="66.7109375" style="1" customWidth="1"/>
    <col min="6" max="6" width="7.8515625" style="1" hidden="1" customWidth="1"/>
    <col min="7" max="7" width="8.57421875" style="1" hidden="1" customWidth="1"/>
    <col min="8" max="8" width="3.28125" style="1" hidden="1" customWidth="1"/>
    <col min="9" max="9" width="17.00390625" style="1" customWidth="1"/>
    <col min="10" max="10" width="14.421875" style="1" customWidth="1"/>
    <col min="11" max="11" width="23.28125" style="1" customWidth="1"/>
    <col min="12" max="16384" width="14.421875" style="1" customWidth="1"/>
  </cols>
  <sheetData>
    <row r="1" spans="1:6" ht="33" customHeight="1" hidden="1">
      <c r="A1" s="33" t="s">
        <v>0</v>
      </c>
      <c r="B1" s="33"/>
      <c r="C1" s="33"/>
      <c r="D1" s="33"/>
      <c r="E1" s="33"/>
      <c r="F1" s="33"/>
    </row>
    <row r="2" spans="1:7" ht="87.75" customHeight="1">
      <c r="A2" s="129" t="s">
        <v>213</v>
      </c>
      <c r="B2" s="129"/>
      <c r="C2" s="129"/>
      <c r="D2" s="129"/>
      <c r="E2" s="129"/>
      <c r="F2" s="5"/>
      <c r="G2" s="5"/>
    </row>
    <row r="3" spans="1:17" ht="21" customHeight="1">
      <c r="A3" s="134" t="s">
        <v>232</v>
      </c>
      <c r="B3" s="134"/>
      <c r="C3" s="134"/>
      <c r="D3" s="134"/>
      <c r="E3" s="134"/>
      <c r="F3" s="135"/>
      <c r="G3" s="135"/>
      <c r="H3" s="7"/>
      <c r="I3" s="7"/>
      <c r="J3" s="7"/>
      <c r="K3" s="7"/>
      <c r="L3" s="7"/>
      <c r="M3" s="7"/>
      <c r="N3" s="7"/>
      <c r="O3" s="7"/>
      <c r="P3" s="7"/>
      <c r="Q3" s="7"/>
    </row>
    <row r="4" spans="1:17" s="12" customFormat="1" ht="18" customHeight="1">
      <c r="A4" s="136" t="s">
        <v>3</v>
      </c>
      <c r="B4" s="136" t="s">
        <v>4</v>
      </c>
      <c r="C4" s="136" t="s">
        <v>5</v>
      </c>
      <c r="D4" s="136"/>
      <c r="E4" s="136" t="s">
        <v>6</v>
      </c>
      <c r="F4" s="137"/>
      <c r="G4" s="137"/>
      <c r="H4" s="11"/>
      <c r="I4" s="11"/>
      <c r="J4" s="44"/>
      <c r="K4" s="11"/>
      <c r="L4" s="11"/>
      <c r="M4" s="138"/>
      <c r="N4" s="11"/>
      <c r="O4" s="11"/>
      <c r="P4" s="11"/>
      <c r="Q4" s="11"/>
    </row>
    <row r="5" spans="1:17" s="12" customFormat="1" ht="18" customHeight="1">
      <c r="A5" s="136" t="s">
        <v>233</v>
      </c>
      <c r="B5" s="136"/>
      <c r="C5" s="136"/>
      <c r="D5" s="136"/>
      <c r="E5" s="136"/>
      <c r="F5" s="139" t="s">
        <v>7</v>
      </c>
      <c r="G5" s="140" t="s">
        <v>8</v>
      </c>
      <c r="H5" s="44"/>
      <c r="I5" s="44"/>
      <c r="J5" s="44"/>
      <c r="K5" s="138"/>
      <c r="L5" s="138"/>
      <c r="M5" s="138"/>
      <c r="N5" s="11"/>
      <c r="O5" s="11"/>
      <c r="P5" s="11"/>
      <c r="Q5" s="11"/>
    </row>
    <row r="6" spans="1:17" s="12" customFormat="1" ht="21" customHeight="1">
      <c r="A6" s="141">
        <v>142</v>
      </c>
      <c r="B6" s="142" t="s">
        <v>234</v>
      </c>
      <c r="C6" s="20">
        <v>500</v>
      </c>
      <c r="D6" s="20"/>
      <c r="E6" s="16"/>
      <c r="F6" s="143">
        <f aca="true" t="shared" si="0" ref="F6:F12">COUNTIF(C6,"&gt;0")</f>
        <v>1</v>
      </c>
      <c r="G6" s="144">
        <v>1</v>
      </c>
      <c r="H6" s="44" t="s">
        <v>10</v>
      </c>
      <c r="I6" s="44"/>
      <c r="J6" s="44"/>
      <c r="K6" s="138"/>
      <c r="L6" s="138"/>
      <c r="M6" s="138"/>
      <c r="N6" s="11"/>
      <c r="O6" s="11"/>
      <c r="P6" s="11"/>
      <c r="Q6" s="11"/>
    </row>
    <row r="7" spans="1:17" s="12" customFormat="1" ht="21" customHeight="1">
      <c r="A7" s="141">
        <v>143</v>
      </c>
      <c r="B7" s="145" t="s">
        <v>235</v>
      </c>
      <c r="C7" s="20">
        <v>6.96</v>
      </c>
      <c r="D7" s="20"/>
      <c r="E7" s="16"/>
      <c r="F7" s="143">
        <f t="shared" si="0"/>
        <v>1</v>
      </c>
      <c r="G7" s="144">
        <v>1</v>
      </c>
      <c r="H7" s="44" t="s">
        <v>10</v>
      </c>
      <c r="I7" s="44"/>
      <c r="J7" s="44"/>
      <c r="K7" s="138"/>
      <c r="L7" s="138"/>
      <c r="M7" s="11"/>
      <c r="N7" s="11"/>
      <c r="O7" s="11"/>
      <c r="P7" s="11"/>
      <c r="Q7" s="11"/>
    </row>
    <row r="8" spans="1:17" s="12" customFormat="1" ht="21" customHeight="1">
      <c r="A8" s="141">
        <v>144</v>
      </c>
      <c r="B8" s="142" t="s">
        <v>236</v>
      </c>
      <c r="C8" s="20">
        <v>493.04</v>
      </c>
      <c r="D8" s="20"/>
      <c r="E8" s="16"/>
      <c r="F8" s="143">
        <f t="shared" si="0"/>
        <v>1</v>
      </c>
      <c r="G8" s="144">
        <v>1</v>
      </c>
      <c r="H8" s="57" t="s">
        <v>13</v>
      </c>
      <c r="I8" s="44"/>
      <c r="J8" s="44"/>
      <c r="K8" s="11"/>
      <c r="L8" s="11"/>
      <c r="M8" s="44"/>
      <c r="N8" s="11"/>
      <c r="O8" s="11"/>
      <c r="P8" s="11"/>
      <c r="Q8" s="11"/>
    </row>
    <row r="9" spans="1:17" s="12" customFormat="1" ht="21" customHeight="1">
      <c r="A9" s="141">
        <v>145</v>
      </c>
      <c r="B9" s="142" t="s">
        <v>237</v>
      </c>
      <c r="C9" s="20">
        <v>41241</v>
      </c>
      <c r="D9" s="20"/>
      <c r="E9" s="16"/>
      <c r="F9" s="143">
        <f t="shared" si="0"/>
        <v>1</v>
      </c>
      <c r="G9" s="144">
        <v>1</v>
      </c>
      <c r="H9" s="57" t="s">
        <v>13</v>
      </c>
      <c r="I9" s="44"/>
      <c r="J9" s="44"/>
      <c r="K9" s="44"/>
      <c r="L9" s="44"/>
      <c r="M9" s="44"/>
      <c r="N9" s="11"/>
      <c r="O9" s="11"/>
      <c r="P9" s="11"/>
      <c r="Q9" s="11"/>
    </row>
    <row r="10" spans="1:17" s="12" customFormat="1" ht="21" customHeight="1">
      <c r="A10" s="141">
        <v>146</v>
      </c>
      <c r="B10" s="142" t="s">
        <v>238</v>
      </c>
      <c r="C10" s="20"/>
      <c r="D10" s="20"/>
      <c r="E10" s="16"/>
      <c r="F10" s="143">
        <f t="shared" si="0"/>
        <v>0</v>
      </c>
      <c r="G10" s="144">
        <v>1</v>
      </c>
      <c r="H10" s="57" t="s">
        <v>13</v>
      </c>
      <c r="I10" s="44"/>
      <c r="J10" s="44"/>
      <c r="K10" s="44"/>
      <c r="L10" s="44"/>
      <c r="M10" s="44"/>
      <c r="N10" s="11"/>
      <c r="O10" s="11"/>
      <c r="P10" s="11"/>
      <c r="Q10" s="11"/>
    </row>
    <row r="11" spans="1:17" s="12" customFormat="1" ht="21" customHeight="1">
      <c r="A11" s="141">
        <v>147</v>
      </c>
      <c r="B11" s="142" t="s">
        <v>239</v>
      </c>
      <c r="C11" s="20">
        <v>72267</v>
      </c>
      <c r="D11" s="20"/>
      <c r="E11" s="16"/>
      <c r="F11" s="143">
        <f t="shared" si="0"/>
        <v>1</v>
      </c>
      <c r="G11" s="144">
        <v>1</v>
      </c>
      <c r="H11" s="57" t="s">
        <v>13</v>
      </c>
      <c r="I11" s="44"/>
      <c r="J11" s="44"/>
      <c r="K11" s="44"/>
      <c r="L11" s="44"/>
      <c r="M11" s="44"/>
      <c r="N11" s="11"/>
      <c r="O11" s="11"/>
      <c r="P11" s="11"/>
      <c r="Q11" s="11"/>
    </row>
    <row r="12" spans="1:17" s="12" customFormat="1" ht="21" customHeight="1">
      <c r="A12" s="141">
        <v>148</v>
      </c>
      <c r="B12" s="142" t="s">
        <v>240</v>
      </c>
      <c r="C12" s="20">
        <v>251458</v>
      </c>
      <c r="D12" s="20"/>
      <c r="E12" s="16"/>
      <c r="F12" s="143">
        <f t="shared" si="0"/>
        <v>1</v>
      </c>
      <c r="G12" s="144">
        <v>1</v>
      </c>
      <c r="H12" s="44" t="s">
        <v>10</v>
      </c>
      <c r="I12" s="44"/>
      <c r="J12" s="44"/>
      <c r="K12" s="44"/>
      <c r="L12" s="44"/>
      <c r="M12" s="44"/>
      <c r="N12" s="11"/>
      <c r="O12" s="11"/>
      <c r="P12" s="11"/>
      <c r="Q12" s="11"/>
    </row>
    <row r="13" spans="1:17" s="12" customFormat="1" ht="18" customHeight="1">
      <c r="A13" s="136" t="s">
        <v>241</v>
      </c>
      <c r="B13" s="136"/>
      <c r="C13" s="136"/>
      <c r="D13" s="136"/>
      <c r="E13" s="136"/>
      <c r="F13" s="146"/>
      <c r="G13" s="147"/>
      <c r="H13" s="44"/>
      <c r="I13" s="44"/>
      <c r="J13" s="44"/>
      <c r="K13" s="44"/>
      <c r="L13" s="44"/>
      <c r="M13" s="44"/>
      <c r="N13" s="11"/>
      <c r="O13" s="11"/>
      <c r="P13" s="11"/>
      <c r="Q13" s="11"/>
    </row>
    <row r="14" spans="1:17" s="12" customFormat="1" ht="21.75" customHeight="1">
      <c r="A14" s="141">
        <v>149</v>
      </c>
      <c r="B14" s="142" t="s">
        <v>242</v>
      </c>
      <c r="C14" s="15">
        <v>0</v>
      </c>
      <c r="D14" s="15"/>
      <c r="E14" s="16"/>
      <c r="F14" s="143">
        <f aca="true" t="shared" si="1" ref="F14:F15">COUNTIF(C14,"&gt;0")</f>
        <v>0</v>
      </c>
      <c r="G14" s="144">
        <v>1</v>
      </c>
      <c r="H14" s="57" t="s">
        <v>13</v>
      </c>
      <c r="I14" s="44"/>
      <c r="J14" s="44"/>
      <c r="K14" s="44"/>
      <c r="L14" s="44"/>
      <c r="M14" s="44"/>
      <c r="N14" s="11"/>
      <c r="O14" s="11"/>
      <c r="P14" s="11"/>
      <c r="Q14" s="11"/>
    </row>
    <row r="15" spans="1:17" s="12" customFormat="1" ht="21.75" customHeight="1">
      <c r="A15" s="141">
        <v>150</v>
      </c>
      <c r="B15" s="142" t="s">
        <v>243</v>
      </c>
      <c r="C15" s="15">
        <v>0</v>
      </c>
      <c r="D15" s="15"/>
      <c r="E15" s="16"/>
      <c r="F15" s="143">
        <f t="shared" si="1"/>
        <v>0</v>
      </c>
      <c r="G15" s="144">
        <v>1</v>
      </c>
      <c r="H15" s="57" t="s">
        <v>13</v>
      </c>
      <c r="I15" s="44"/>
      <c r="J15" s="44"/>
      <c r="K15" s="44"/>
      <c r="L15" s="44"/>
      <c r="M15" s="11"/>
      <c r="N15" s="11"/>
      <c r="O15" s="11"/>
      <c r="P15" s="11"/>
      <c r="Q15" s="11"/>
    </row>
    <row r="16" spans="1:17" s="12" customFormat="1" ht="18" customHeight="1">
      <c r="A16" s="148" t="s">
        <v>244</v>
      </c>
      <c r="B16" s="148"/>
      <c r="C16" s="148"/>
      <c r="D16" s="136" t="s">
        <v>245</v>
      </c>
      <c r="E16" s="136"/>
      <c r="F16" s="149"/>
      <c r="G16" s="150"/>
      <c r="H16" s="11"/>
      <c r="I16" s="11"/>
      <c r="J16" s="11"/>
      <c r="K16" s="11"/>
      <c r="L16" s="11"/>
      <c r="M16" s="11"/>
      <c r="N16" s="11"/>
      <c r="O16" s="11"/>
      <c r="P16" s="11"/>
      <c r="Q16" s="11"/>
    </row>
    <row r="17" spans="1:17" s="12" customFormat="1" ht="91.5" customHeight="1">
      <c r="A17" s="141">
        <v>151</v>
      </c>
      <c r="B17" s="142" t="s">
        <v>246</v>
      </c>
      <c r="C17" s="73" t="s">
        <v>50</v>
      </c>
      <c r="D17" s="151" t="s">
        <v>247</v>
      </c>
      <c r="E17" s="16"/>
      <c r="F17" s="143">
        <f>IF(OR(C17="SIM OU NÃO?",C17=""),0,1)</f>
        <v>1</v>
      </c>
      <c r="G17" s="152">
        <v>1</v>
      </c>
      <c r="H17" s="57"/>
      <c r="I17" s="11"/>
      <c r="J17" s="11"/>
      <c r="K17" s="11"/>
      <c r="L17" s="11"/>
      <c r="M17" s="11"/>
      <c r="N17" s="11"/>
      <c r="O17" s="11"/>
      <c r="P17" s="11"/>
      <c r="Q17" s="11"/>
    </row>
    <row r="18" spans="1:17" s="12" customFormat="1" ht="18" customHeight="1">
      <c r="A18" s="136" t="s">
        <v>248</v>
      </c>
      <c r="B18" s="136"/>
      <c r="C18" s="136"/>
      <c r="D18" s="136"/>
      <c r="E18" s="136"/>
      <c r="F18" s="149"/>
      <c r="G18" s="150"/>
      <c r="H18" s="11"/>
      <c r="I18" s="11"/>
      <c r="J18" s="11"/>
      <c r="K18" s="11"/>
      <c r="L18" s="11"/>
      <c r="M18" s="11"/>
      <c r="N18" s="11"/>
      <c r="O18" s="11"/>
      <c r="P18" s="11"/>
      <c r="Q18" s="11"/>
    </row>
    <row r="19" spans="1:17" s="12" customFormat="1" ht="23.25" customHeight="1">
      <c r="A19" s="141">
        <v>152</v>
      </c>
      <c r="B19" s="142" t="s">
        <v>249</v>
      </c>
      <c r="C19" s="73" t="s">
        <v>73</v>
      </c>
      <c r="D19" s="73"/>
      <c r="E19" s="16"/>
      <c r="F19" s="143">
        <f aca="true" t="shared" si="2" ref="F19:F20">IF(OR(C19="SIM OU NÃO?",C19=""),0,1)</f>
        <v>1</v>
      </c>
      <c r="G19" s="152">
        <v>1</v>
      </c>
      <c r="H19" s="44"/>
      <c r="I19" s="11"/>
      <c r="J19" s="11"/>
      <c r="K19" s="11"/>
      <c r="L19" s="11"/>
      <c r="M19" s="11"/>
      <c r="N19" s="11"/>
      <c r="O19" s="11"/>
      <c r="P19" s="11"/>
      <c r="Q19" s="11"/>
    </row>
    <row r="20" spans="1:17" s="12" customFormat="1" ht="23.25" customHeight="1">
      <c r="A20" s="141">
        <v>153</v>
      </c>
      <c r="B20" s="142" t="s">
        <v>250</v>
      </c>
      <c r="C20" s="73" t="s">
        <v>50</v>
      </c>
      <c r="D20" s="73"/>
      <c r="E20" s="16"/>
      <c r="F20" s="143">
        <f t="shared" si="2"/>
        <v>1</v>
      </c>
      <c r="G20" s="152">
        <v>1</v>
      </c>
      <c r="H20" s="44"/>
      <c r="I20" s="11"/>
      <c r="J20" s="11"/>
      <c r="K20" s="11"/>
      <c r="L20" s="11"/>
      <c r="M20" s="11"/>
      <c r="N20" s="11"/>
      <c r="O20" s="11"/>
      <c r="P20" s="11"/>
      <c r="Q20" s="11"/>
    </row>
    <row r="21" spans="1:17" ht="15.75" customHeight="1">
      <c r="A21" s="29"/>
      <c r="B21" s="7"/>
      <c r="C21" s="7"/>
      <c r="D21" s="7"/>
      <c r="E21" s="7"/>
      <c r="F21" s="26">
        <f>SUM(F6:F20)</f>
        <v>9</v>
      </c>
      <c r="G21" s="153">
        <f>SUM(G6:G20)</f>
        <v>12</v>
      </c>
      <c r="H21" s="7"/>
      <c r="I21" s="7"/>
      <c r="J21" s="7"/>
      <c r="K21" s="7"/>
      <c r="L21" s="7"/>
      <c r="M21" s="7"/>
      <c r="N21" s="7"/>
      <c r="O21" s="7"/>
      <c r="P21" s="7"/>
      <c r="Q21" s="7"/>
    </row>
    <row r="22" spans="1:17" ht="12.75" customHeight="1">
      <c r="A22" s="29"/>
      <c r="B22" s="7"/>
      <c r="C22" s="7"/>
      <c r="D22" s="7"/>
      <c r="E22" s="7"/>
      <c r="F22" s="7"/>
      <c r="G22" s="7"/>
      <c r="H22" s="7"/>
      <c r="I22" s="7"/>
      <c r="J22" s="7"/>
      <c r="K22" s="7"/>
      <c r="L22" s="7"/>
      <c r="M22" s="7"/>
      <c r="N22" s="7"/>
      <c r="O22" s="7"/>
      <c r="P22" s="7"/>
      <c r="Q22" s="7"/>
    </row>
    <row r="23" spans="1:17" ht="12.75" customHeight="1">
      <c r="A23" s="29"/>
      <c r="B23" s="7"/>
      <c r="C23" s="7"/>
      <c r="D23" s="7"/>
      <c r="E23" s="7"/>
      <c r="F23" s="7"/>
      <c r="G23" s="7"/>
      <c r="H23" s="7"/>
      <c r="I23" s="7"/>
      <c r="J23" s="7"/>
      <c r="K23" s="7"/>
      <c r="L23" s="7"/>
      <c r="M23" s="7"/>
      <c r="N23" s="7"/>
      <c r="O23" s="7"/>
      <c r="P23" s="7"/>
      <c r="Q23" s="7"/>
    </row>
    <row r="24" spans="1:17" ht="31.5" customHeight="1" hidden="1">
      <c r="A24" s="60" t="s">
        <v>72</v>
      </c>
      <c r="B24" s="7"/>
      <c r="C24" s="7"/>
      <c r="D24" s="7"/>
      <c r="E24" s="7"/>
      <c r="F24" s="7"/>
      <c r="G24" s="7"/>
      <c r="H24" s="7"/>
      <c r="I24" s="7"/>
      <c r="J24" s="7"/>
      <c r="K24" s="7"/>
      <c r="L24" s="7"/>
      <c r="M24" s="7"/>
      <c r="N24" s="7"/>
      <c r="O24" s="7"/>
      <c r="P24" s="7"/>
      <c r="Q24" s="7"/>
    </row>
    <row r="25" spans="1:17" ht="15.75" customHeight="1" hidden="1">
      <c r="A25" s="63" t="s">
        <v>50</v>
      </c>
      <c r="B25" s="7"/>
      <c r="C25" s="7"/>
      <c r="D25" s="7"/>
      <c r="E25" s="7"/>
      <c r="F25" s="7"/>
      <c r="G25" s="7"/>
      <c r="H25" s="7"/>
      <c r="I25" s="7"/>
      <c r="J25" s="7"/>
      <c r="K25" s="7"/>
      <c r="L25" s="7"/>
      <c r="M25" s="7"/>
      <c r="N25" s="7"/>
      <c r="O25" s="7"/>
      <c r="P25" s="7"/>
      <c r="Q25" s="7"/>
    </row>
    <row r="26" spans="1:17" ht="15.75" customHeight="1" hidden="1">
      <c r="A26" s="63" t="s">
        <v>73</v>
      </c>
      <c r="B26" s="7"/>
      <c r="C26" s="7"/>
      <c r="D26" s="7"/>
      <c r="E26" s="7"/>
      <c r="F26" s="7"/>
      <c r="G26" s="7"/>
      <c r="H26" s="7"/>
      <c r="I26" s="7"/>
      <c r="J26" s="7"/>
      <c r="K26" s="7"/>
      <c r="L26" s="7"/>
      <c r="M26" s="7"/>
      <c r="N26" s="7"/>
      <c r="O26" s="7"/>
      <c r="P26" s="7"/>
      <c r="Q26" s="7"/>
    </row>
    <row r="27" spans="1:17" ht="12.75" customHeight="1">
      <c r="A27" s="29"/>
      <c r="B27" s="7"/>
      <c r="C27" s="7"/>
      <c r="D27" s="7"/>
      <c r="E27" s="7"/>
      <c r="F27" s="7"/>
      <c r="G27" s="7"/>
      <c r="H27" s="7"/>
      <c r="I27" s="7"/>
      <c r="J27" s="7"/>
      <c r="K27" s="7"/>
      <c r="L27" s="7"/>
      <c r="M27" s="7"/>
      <c r="N27" s="7"/>
      <c r="O27" s="7"/>
      <c r="P27" s="7"/>
      <c r="Q27" s="7"/>
    </row>
    <row r="28" spans="1:17" ht="12.75" customHeight="1">
      <c r="A28" s="29"/>
      <c r="B28" s="7"/>
      <c r="C28" s="7"/>
      <c r="D28" s="7"/>
      <c r="E28" s="7"/>
      <c r="F28" s="7"/>
      <c r="G28" s="7"/>
      <c r="H28" s="7"/>
      <c r="I28" s="7"/>
      <c r="J28" s="7"/>
      <c r="K28" s="7"/>
      <c r="L28" s="7"/>
      <c r="M28" s="7"/>
      <c r="N28" s="7"/>
      <c r="O28" s="7"/>
      <c r="P28" s="7"/>
      <c r="Q28" s="7"/>
    </row>
    <row r="29" spans="1:17" ht="12.75" customHeight="1">
      <c r="A29" s="29"/>
      <c r="B29" s="7"/>
      <c r="C29" s="7"/>
      <c r="D29" s="7"/>
      <c r="E29" s="7"/>
      <c r="F29" s="7"/>
      <c r="G29" s="7"/>
      <c r="H29" s="7"/>
      <c r="I29" s="7"/>
      <c r="J29" s="7"/>
      <c r="K29" s="7"/>
      <c r="L29" s="7"/>
      <c r="M29" s="7"/>
      <c r="N29" s="7"/>
      <c r="O29" s="7"/>
      <c r="P29" s="7"/>
      <c r="Q29" s="7"/>
    </row>
    <row r="30" spans="1:17" ht="12.75" customHeight="1">
      <c r="A30" s="29"/>
      <c r="B30" s="7"/>
      <c r="C30" s="7"/>
      <c r="D30" s="7"/>
      <c r="E30" s="7"/>
      <c r="F30" s="7"/>
      <c r="G30" s="7"/>
      <c r="H30" s="7"/>
      <c r="I30" s="7"/>
      <c r="J30" s="7"/>
      <c r="K30" s="7"/>
      <c r="L30" s="7"/>
      <c r="M30" s="7"/>
      <c r="N30" s="7"/>
      <c r="O30" s="7"/>
      <c r="P30" s="7"/>
      <c r="Q30" s="7"/>
    </row>
    <row r="31" spans="1:17" ht="15.75" customHeight="1">
      <c r="A31" s="29"/>
      <c r="B31" s="7"/>
      <c r="C31" s="7"/>
      <c r="D31" s="7"/>
      <c r="E31" s="7"/>
      <c r="F31" s="7"/>
      <c r="G31" s="7"/>
      <c r="H31" s="7"/>
      <c r="I31" s="7"/>
      <c r="J31" s="7"/>
      <c r="K31" s="7"/>
      <c r="L31" s="7"/>
      <c r="M31" s="7"/>
      <c r="N31" s="7"/>
      <c r="O31" s="7"/>
      <c r="P31" s="7"/>
      <c r="Q31" s="7"/>
    </row>
    <row r="32" spans="1:17" ht="15.75" customHeight="1">
      <c r="A32" s="29"/>
      <c r="B32" s="7"/>
      <c r="C32" s="7"/>
      <c r="D32" s="7"/>
      <c r="E32" s="7"/>
      <c r="F32" s="7"/>
      <c r="G32" s="7"/>
      <c r="H32" s="7"/>
      <c r="I32" s="7"/>
      <c r="J32" s="7"/>
      <c r="K32" s="7"/>
      <c r="L32" s="7"/>
      <c r="M32" s="7"/>
      <c r="N32" s="7"/>
      <c r="O32" s="7"/>
      <c r="P32" s="7"/>
      <c r="Q32" s="7"/>
    </row>
    <row r="33" spans="1:17" ht="15.75" customHeight="1">
      <c r="A33" s="29"/>
      <c r="B33" s="7"/>
      <c r="C33" s="7"/>
      <c r="D33" s="7"/>
      <c r="E33" s="7"/>
      <c r="F33" s="7"/>
      <c r="G33" s="7"/>
      <c r="H33" s="7"/>
      <c r="I33" s="7"/>
      <c r="J33" s="7"/>
      <c r="K33" s="7"/>
      <c r="L33" s="7"/>
      <c r="M33" s="7"/>
      <c r="N33" s="7"/>
      <c r="O33" s="7"/>
      <c r="P33" s="7"/>
      <c r="Q33" s="7"/>
    </row>
    <row r="34" spans="1:17" ht="15.75" customHeight="1">
      <c r="A34" s="29"/>
      <c r="B34" s="7"/>
      <c r="C34" s="7"/>
      <c r="D34" s="7"/>
      <c r="E34" s="7"/>
      <c r="F34" s="7"/>
      <c r="G34" s="7"/>
      <c r="H34" s="7"/>
      <c r="I34" s="7"/>
      <c r="J34" s="7"/>
      <c r="K34" s="7"/>
      <c r="L34" s="7"/>
      <c r="M34" s="7"/>
      <c r="N34" s="7"/>
      <c r="O34" s="7"/>
      <c r="P34" s="7"/>
      <c r="Q34" s="7"/>
    </row>
    <row r="35" spans="1:17" ht="15.75" customHeight="1">
      <c r="A35" s="29"/>
      <c r="B35" s="7"/>
      <c r="C35" s="7"/>
      <c r="D35" s="7"/>
      <c r="E35" s="7"/>
      <c r="F35" s="7"/>
      <c r="G35" s="7"/>
      <c r="H35" s="7"/>
      <c r="I35" s="7"/>
      <c r="J35" s="7"/>
      <c r="K35" s="7"/>
      <c r="L35" s="7"/>
      <c r="M35" s="7"/>
      <c r="N35" s="7"/>
      <c r="O35" s="7"/>
      <c r="P35" s="7"/>
      <c r="Q35" s="7"/>
    </row>
    <row r="36" spans="1:17" ht="15.75" customHeight="1">
      <c r="A36" s="29"/>
      <c r="B36" s="7"/>
      <c r="C36" s="7"/>
      <c r="D36" s="7"/>
      <c r="E36" s="7"/>
      <c r="F36" s="7"/>
      <c r="G36" s="7"/>
      <c r="H36" s="7"/>
      <c r="I36" s="7"/>
      <c r="J36" s="7"/>
      <c r="K36" s="7"/>
      <c r="L36" s="7"/>
      <c r="M36" s="7"/>
      <c r="N36" s="7"/>
      <c r="O36" s="7"/>
      <c r="P36" s="7"/>
      <c r="Q36" s="7"/>
    </row>
    <row r="37" spans="1:17" ht="15.75" customHeight="1">
      <c r="A37" s="29"/>
      <c r="B37" s="7"/>
      <c r="C37" s="7"/>
      <c r="D37" s="7"/>
      <c r="E37" s="7"/>
      <c r="F37" s="7"/>
      <c r="G37" s="7"/>
      <c r="H37" s="7"/>
      <c r="I37" s="7"/>
      <c r="J37" s="7"/>
      <c r="K37" s="7"/>
      <c r="L37" s="7"/>
      <c r="M37" s="7"/>
      <c r="N37" s="7"/>
      <c r="O37" s="7"/>
      <c r="P37" s="7"/>
      <c r="Q37" s="7"/>
    </row>
    <row r="38" spans="1:17" ht="15.75" customHeight="1">
      <c r="A38" s="29"/>
      <c r="B38" s="7"/>
      <c r="C38" s="7"/>
      <c r="D38" s="7"/>
      <c r="E38" s="7"/>
      <c r="F38" s="7"/>
      <c r="G38" s="7"/>
      <c r="H38" s="7"/>
      <c r="I38" s="7"/>
      <c r="J38" s="7"/>
      <c r="K38" s="7"/>
      <c r="L38" s="7"/>
      <c r="M38" s="7"/>
      <c r="N38" s="7"/>
      <c r="O38" s="7"/>
      <c r="P38" s="7"/>
      <c r="Q38" s="7"/>
    </row>
    <row r="39" spans="1:17" ht="15.75" customHeight="1">
      <c r="A39" s="29"/>
      <c r="B39" s="7"/>
      <c r="C39" s="7"/>
      <c r="D39" s="7"/>
      <c r="E39" s="7"/>
      <c r="F39" s="7"/>
      <c r="G39" s="7"/>
      <c r="H39" s="7"/>
      <c r="I39" s="7"/>
      <c r="J39" s="7"/>
      <c r="K39" s="7"/>
      <c r="L39" s="7"/>
      <c r="M39" s="7"/>
      <c r="N39" s="7"/>
      <c r="O39" s="7"/>
      <c r="P39" s="7"/>
      <c r="Q39" s="7"/>
    </row>
    <row r="40" spans="1:17" ht="15.75" customHeight="1">
      <c r="A40" s="29"/>
      <c r="B40" s="7"/>
      <c r="C40" s="7"/>
      <c r="D40" s="7"/>
      <c r="E40" s="7"/>
      <c r="F40" s="7"/>
      <c r="G40" s="7"/>
      <c r="H40" s="7"/>
      <c r="I40" s="7"/>
      <c r="J40" s="7"/>
      <c r="K40" s="7"/>
      <c r="L40" s="7"/>
      <c r="M40" s="7"/>
      <c r="N40" s="7"/>
      <c r="O40" s="7"/>
      <c r="P40" s="7"/>
      <c r="Q40" s="7"/>
    </row>
    <row r="41" spans="1:17" ht="15.75" customHeight="1">
      <c r="A41" s="29"/>
      <c r="B41" s="7"/>
      <c r="C41" s="7"/>
      <c r="D41" s="7"/>
      <c r="E41" s="7"/>
      <c r="F41" s="7"/>
      <c r="G41" s="7"/>
      <c r="H41" s="7"/>
      <c r="I41" s="7"/>
      <c r="J41" s="7"/>
      <c r="K41" s="7"/>
      <c r="L41" s="7"/>
      <c r="M41" s="7"/>
      <c r="N41" s="7"/>
      <c r="O41" s="7"/>
      <c r="P41" s="7"/>
      <c r="Q41" s="7"/>
    </row>
    <row r="42" spans="1:17" ht="15.75" customHeight="1">
      <c r="A42" s="29"/>
      <c r="B42" s="7"/>
      <c r="C42" s="7"/>
      <c r="D42" s="7"/>
      <c r="E42" s="7"/>
      <c r="F42" s="7"/>
      <c r="G42" s="7"/>
      <c r="H42" s="7"/>
      <c r="I42" s="7"/>
      <c r="J42" s="7"/>
      <c r="K42" s="7"/>
      <c r="L42" s="7"/>
      <c r="M42" s="7"/>
      <c r="N42" s="7"/>
      <c r="O42" s="7"/>
      <c r="P42" s="7"/>
      <c r="Q42" s="7"/>
    </row>
    <row r="43" spans="1:17" ht="15.75" customHeight="1">
      <c r="A43" s="29"/>
      <c r="B43" s="7"/>
      <c r="C43" s="7"/>
      <c r="D43" s="7"/>
      <c r="E43" s="7"/>
      <c r="F43" s="7"/>
      <c r="G43" s="7"/>
      <c r="H43" s="7"/>
      <c r="I43" s="7"/>
      <c r="J43" s="7"/>
      <c r="K43" s="7"/>
      <c r="L43" s="7"/>
      <c r="M43" s="7"/>
      <c r="N43" s="7"/>
      <c r="O43" s="7"/>
      <c r="P43" s="7"/>
      <c r="Q43" s="7"/>
    </row>
    <row r="44" spans="1:17" ht="15.75" customHeight="1">
      <c r="A44" s="29"/>
      <c r="B44" s="7"/>
      <c r="C44" s="7"/>
      <c r="D44" s="7"/>
      <c r="E44" s="7"/>
      <c r="F44" s="7"/>
      <c r="G44" s="7"/>
      <c r="H44" s="7"/>
      <c r="I44" s="7"/>
      <c r="J44" s="7"/>
      <c r="K44" s="7"/>
      <c r="L44" s="7"/>
      <c r="M44" s="7"/>
      <c r="N44" s="7"/>
      <c r="O44" s="7"/>
      <c r="P44" s="7"/>
      <c r="Q44" s="7"/>
    </row>
    <row r="45" spans="1:17" ht="15.75" customHeight="1">
      <c r="A45" s="29"/>
      <c r="B45" s="7"/>
      <c r="C45" s="7"/>
      <c r="D45" s="7"/>
      <c r="E45" s="7"/>
      <c r="F45" s="7"/>
      <c r="G45" s="7"/>
      <c r="H45" s="7"/>
      <c r="I45" s="7"/>
      <c r="J45" s="7"/>
      <c r="K45" s="7"/>
      <c r="L45" s="7"/>
      <c r="M45" s="7"/>
      <c r="N45" s="7"/>
      <c r="O45" s="7"/>
      <c r="P45" s="7"/>
      <c r="Q45" s="7"/>
    </row>
    <row r="46" spans="1:17" ht="15.75" customHeight="1">
      <c r="A46" s="29"/>
      <c r="B46" s="7"/>
      <c r="C46" s="7"/>
      <c r="D46" s="7"/>
      <c r="E46" s="7"/>
      <c r="F46" s="7"/>
      <c r="G46" s="7"/>
      <c r="H46" s="7"/>
      <c r="I46" s="7"/>
      <c r="J46" s="7"/>
      <c r="K46" s="7"/>
      <c r="L46" s="7"/>
      <c r="M46" s="7"/>
      <c r="N46" s="7"/>
      <c r="O46" s="7"/>
      <c r="P46" s="7"/>
      <c r="Q46" s="7"/>
    </row>
    <row r="47" spans="1:17" ht="15.75" customHeight="1">
      <c r="A47" s="29"/>
      <c r="B47" s="7"/>
      <c r="C47" s="7"/>
      <c r="D47" s="7"/>
      <c r="E47" s="7"/>
      <c r="F47" s="7"/>
      <c r="G47" s="7"/>
      <c r="H47" s="7"/>
      <c r="I47" s="7"/>
      <c r="J47" s="7"/>
      <c r="K47" s="7"/>
      <c r="L47" s="7"/>
      <c r="M47" s="7"/>
      <c r="N47" s="7"/>
      <c r="O47" s="7"/>
      <c r="P47" s="7"/>
      <c r="Q47" s="7"/>
    </row>
    <row r="48" spans="1:17" ht="15.75" customHeight="1">
      <c r="A48" s="29"/>
      <c r="B48" s="7"/>
      <c r="C48" s="7"/>
      <c r="D48" s="7"/>
      <c r="E48" s="7"/>
      <c r="F48" s="7"/>
      <c r="G48" s="7"/>
      <c r="H48" s="7"/>
      <c r="I48" s="7"/>
      <c r="J48" s="7"/>
      <c r="K48" s="7"/>
      <c r="L48" s="7"/>
      <c r="M48" s="7"/>
      <c r="N48" s="7"/>
      <c r="O48" s="7"/>
      <c r="P48" s="7"/>
      <c r="Q48" s="7"/>
    </row>
    <row r="49" spans="1:17" ht="15.75" customHeight="1">
      <c r="A49" s="29"/>
      <c r="B49" s="7"/>
      <c r="C49" s="7"/>
      <c r="D49" s="7"/>
      <c r="E49" s="7"/>
      <c r="F49" s="7"/>
      <c r="G49" s="7"/>
      <c r="H49" s="7"/>
      <c r="I49" s="7"/>
      <c r="J49" s="7"/>
      <c r="K49" s="7"/>
      <c r="L49" s="7"/>
      <c r="M49" s="7"/>
      <c r="N49" s="7"/>
      <c r="O49" s="7"/>
      <c r="P49" s="7"/>
      <c r="Q49" s="7"/>
    </row>
    <row r="50" spans="1:17" ht="15.75" customHeight="1">
      <c r="A50" s="29"/>
      <c r="B50" s="7"/>
      <c r="C50" s="7"/>
      <c r="D50" s="7"/>
      <c r="E50" s="7"/>
      <c r="F50" s="7"/>
      <c r="G50" s="7"/>
      <c r="H50" s="7"/>
      <c r="I50" s="7"/>
      <c r="J50" s="7"/>
      <c r="K50" s="7"/>
      <c r="L50" s="7"/>
      <c r="M50" s="7"/>
      <c r="N50" s="7"/>
      <c r="O50" s="7"/>
      <c r="P50" s="7"/>
      <c r="Q50" s="7"/>
    </row>
    <row r="51" spans="1:17" ht="15.75" customHeight="1">
      <c r="A51" s="29"/>
      <c r="B51" s="7"/>
      <c r="C51" s="7"/>
      <c r="D51" s="7"/>
      <c r="E51" s="7"/>
      <c r="F51" s="7"/>
      <c r="G51" s="7"/>
      <c r="H51" s="7"/>
      <c r="I51" s="7"/>
      <c r="J51" s="7"/>
      <c r="K51" s="7"/>
      <c r="L51" s="7"/>
      <c r="M51" s="7"/>
      <c r="N51" s="7"/>
      <c r="O51" s="7"/>
      <c r="P51" s="7"/>
      <c r="Q51" s="7"/>
    </row>
    <row r="52" spans="1:17" ht="15.75" customHeight="1">
      <c r="A52" s="29"/>
      <c r="B52" s="7"/>
      <c r="C52" s="7"/>
      <c r="D52" s="7"/>
      <c r="E52" s="7"/>
      <c r="F52" s="7"/>
      <c r="G52" s="7"/>
      <c r="H52" s="7"/>
      <c r="I52" s="7"/>
      <c r="J52" s="7"/>
      <c r="K52" s="7"/>
      <c r="L52" s="7"/>
      <c r="M52" s="7"/>
      <c r="N52" s="7"/>
      <c r="O52" s="7"/>
      <c r="P52" s="7"/>
      <c r="Q52" s="7"/>
    </row>
    <row r="53" spans="1:17" ht="15.75" customHeight="1">
      <c r="A53" s="29"/>
      <c r="B53" s="7"/>
      <c r="C53" s="7"/>
      <c r="D53" s="7"/>
      <c r="E53" s="7"/>
      <c r="F53" s="7"/>
      <c r="G53" s="7"/>
      <c r="H53" s="7"/>
      <c r="I53" s="7"/>
      <c r="J53" s="7"/>
      <c r="K53" s="7"/>
      <c r="L53" s="7"/>
      <c r="M53" s="7"/>
      <c r="N53" s="7"/>
      <c r="O53" s="7"/>
      <c r="P53" s="7"/>
      <c r="Q53" s="7"/>
    </row>
    <row r="54" spans="1:17" ht="15.75" customHeight="1">
      <c r="A54" s="29"/>
      <c r="B54" s="7"/>
      <c r="C54" s="7"/>
      <c r="D54" s="7"/>
      <c r="E54" s="7"/>
      <c r="F54" s="7"/>
      <c r="G54" s="7"/>
      <c r="H54" s="7"/>
      <c r="I54" s="7"/>
      <c r="J54" s="7"/>
      <c r="K54" s="7"/>
      <c r="L54" s="7"/>
      <c r="M54" s="7"/>
      <c r="N54" s="7"/>
      <c r="O54" s="7"/>
      <c r="P54" s="7"/>
      <c r="Q54" s="7"/>
    </row>
    <row r="55" spans="1:17" ht="15.75" customHeight="1">
      <c r="A55" s="29"/>
      <c r="B55" s="7"/>
      <c r="C55" s="7"/>
      <c r="D55" s="7"/>
      <c r="E55" s="7"/>
      <c r="F55" s="7"/>
      <c r="G55" s="7"/>
      <c r="H55" s="7"/>
      <c r="I55" s="7"/>
      <c r="J55" s="7"/>
      <c r="K55" s="7"/>
      <c r="L55" s="7"/>
      <c r="M55" s="7"/>
      <c r="N55" s="7"/>
      <c r="O55" s="7"/>
      <c r="P55" s="7"/>
      <c r="Q55" s="7"/>
    </row>
    <row r="56" spans="1:17" ht="15.75" customHeight="1">
      <c r="A56" s="29"/>
      <c r="B56" s="7"/>
      <c r="C56" s="7"/>
      <c r="D56" s="7"/>
      <c r="E56" s="7"/>
      <c r="F56" s="7"/>
      <c r="G56" s="7"/>
      <c r="H56" s="7"/>
      <c r="I56" s="7"/>
      <c r="J56" s="7"/>
      <c r="K56" s="7"/>
      <c r="L56" s="7"/>
      <c r="M56" s="7"/>
      <c r="N56" s="7"/>
      <c r="O56" s="7"/>
      <c r="P56" s="7"/>
      <c r="Q56" s="7"/>
    </row>
    <row r="57" spans="1:17" ht="15.75" customHeight="1">
      <c r="A57" s="29"/>
      <c r="B57" s="7"/>
      <c r="C57" s="7"/>
      <c r="D57" s="7"/>
      <c r="E57" s="7"/>
      <c r="F57" s="7"/>
      <c r="G57" s="7"/>
      <c r="H57" s="7"/>
      <c r="I57" s="7"/>
      <c r="J57" s="7"/>
      <c r="K57" s="7"/>
      <c r="L57" s="7"/>
      <c r="M57" s="7"/>
      <c r="N57" s="7"/>
      <c r="O57" s="7"/>
      <c r="P57" s="7"/>
      <c r="Q57" s="7"/>
    </row>
    <row r="58" spans="1:17" ht="15.75" customHeight="1">
      <c r="A58" s="29"/>
      <c r="B58" s="7"/>
      <c r="C58" s="7"/>
      <c r="D58" s="7"/>
      <c r="E58" s="7"/>
      <c r="F58" s="7"/>
      <c r="G58" s="7"/>
      <c r="H58" s="7"/>
      <c r="I58" s="7"/>
      <c r="J58" s="7"/>
      <c r="K58" s="7"/>
      <c r="L58" s="7"/>
      <c r="M58" s="7"/>
      <c r="N58" s="7"/>
      <c r="O58" s="7"/>
      <c r="P58" s="7"/>
      <c r="Q58" s="7"/>
    </row>
    <row r="59" spans="1:17" ht="15.75" customHeight="1">
      <c r="A59" s="29"/>
      <c r="B59" s="7"/>
      <c r="C59" s="7"/>
      <c r="D59" s="7"/>
      <c r="E59" s="7"/>
      <c r="F59" s="7"/>
      <c r="G59" s="7"/>
      <c r="H59" s="7"/>
      <c r="I59" s="7"/>
      <c r="J59" s="7"/>
      <c r="K59" s="7"/>
      <c r="L59" s="7"/>
      <c r="M59" s="7"/>
      <c r="N59" s="7"/>
      <c r="O59" s="7"/>
      <c r="P59" s="7"/>
      <c r="Q59" s="7"/>
    </row>
    <row r="60" spans="1:17" ht="15.75" customHeight="1">
      <c r="A60" s="29"/>
      <c r="B60" s="7"/>
      <c r="C60" s="7"/>
      <c r="D60" s="7"/>
      <c r="E60" s="7"/>
      <c r="F60" s="7"/>
      <c r="G60" s="7"/>
      <c r="H60" s="7"/>
      <c r="I60" s="7"/>
      <c r="J60" s="7"/>
      <c r="K60" s="7"/>
      <c r="L60" s="7"/>
      <c r="M60" s="7"/>
      <c r="N60" s="7"/>
      <c r="O60" s="7"/>
      <c r="P60" s="7"/>
      <c r="Q60" s="7"/>
    </row>
    <row r="61" spans="1:17" ht="15.75" customHeight="1">
      <c r="A61" s="29"/>
      <c r="B61" s="7"/>
      <c r="C61" s="7"/>
      <c r="D61" s="7"/>
      <c r="E61" s="7"/>
      <c r="F61" s="7"/>
      <c r="G61" s="7"/>
      <c r="H61" s="7"/>
      <c r="I61" s="7"/>
      <c r="J61" s="7"/>
      <c r="K61" s="7"/>
      <c r="L61" s="7"/>
      <c r="M61" s="7"/>
      <c r="N61" s="7"/>
      <c r="O61" s="7"/>
      <c r="P61" s="7"/>
      <c r="Q61" s="7"/>
    </row>
    <row r="62" spans="1:17" ht="15.75" customHeight="1">
      <c r="A62" s="29"/>
      <c r="B62" s="7"/>
      <c r="C62" s="7"/>
      <c r="D62" s="7"/>
      <c r="E62" s="7"/>
      <c r="F62" s="7"/>
      <c r="G62" s="7"/>
      <c r="H62" s="7"/>
      <c r="I62" s="7"/>
      <c r="J62" s="7"/>
      <c r="K62" s="7"/>
      <c r="L62" s="7"/>
      <c r="M62" s="7"/>
      <c r="N62" s="7"/>
      <c r="O62" s="7"/>
      <c r="P62" s="7"/>
      <c r="Q62" s="7"/>
    </row>
    <row r="63" spans="1:17" ht="15.75" customHeight="1">
      <c r="A63" s="29"/>
      <c r="B63" s="7"/>
      <c r="C63" s="7"/>
      <c r="D63" s="7"/>
      <c r="E63" s="7"/>
      <c r="F63" s="7"/>
      <c r="G63" s="7"/>
      <c r="H63" s="7"/>
      <c r="I63" s="7"/>
      <c r="J63" s="7"/>
      <c r="K63" s="7"/>
      <c r="L63" s="7"/>
      <c r="M63" s="7"/>
      <c r="N63" s="7"/>
      <c r="O63" s="7"/>
      <c r="P63" s="7"/>
      <c r="Q63" s="7"/>
    </row>
    <row r="64" spans="1:17" ht="15.75" customHeight="1">
      <c r="A64" s="29"/>
      <c r="B64" s="7"/>
      <c r="C64" s="7"/>
      <c r="D64" s="7"/>
      <c r="E64" s="7"/>
      <c r="F64" s="7"/>
      <c r="G64" s="7"/>
      <c r="H64" s="7"/>
      <c r="I64" s="7"/>
      <c r="J64" s="7"/>
      <c r="K64" s="7"/>
      <c r="L64" s="7"/>
      <c r="M64" s="7"/>
      <c r="N64" s="7"/>
      <c r="O64" s="7"/>
      <c r="P64" s="7"/>
      <c r="Q64" s="7"/>
    </row>
    <row r="65" spans="1:17" ht="15.75" customHeight="1">
      <c r="A65" s="29"/>
      <c r="B65" s="7"/>
      <c r="C65" s="7"/>
      <c r="D65" s="7"/>
      <c r="E65" s="7"/>
      <c r="F65" s="7"/>
      <c r="G65" s="7"/>
      <c r="H65" s="7"/>
      <c r="I65" s="7"/>
      <c r="J65" s="7"/>
      <c r="K65" s="7"/>
      <c r="L65" s="7"/>
      <c r="M65" s="7"/>
      <c r="N65" s="7"/>
      <c r="O65" s="7"/>
      <c r="P65" s="7"/>
      <c r="Q65" s="7"/>
    </row>
    <row r="66" spans="1:17" ht="15.75" customHeight="1">
      <c r="A66" s="29"/>
      <c r="B66" s="7"/>
      <c r="C66" s="7"/>
      <c r="D66" s="7"/>
      <c r="E66" s="7"/>
      <c r="F66" s="7"/>
      <c r="G66" s="7"/>
      <c r="H66" s="7"/>
      <c r="I66" s="7"/>
      <c r="J66" s="7"/>
      <c r="K66" s="7"/>
      <c r="L66" s="7"/>
      <c r="M66" s="7"/>
      <c r="N66" s="7"/>
      <c r="O66" s="7"/>
      <c r="P66" s="7"/>
      <c r="Q66" s="7"/>
    </row>
    <row r="67" spans="1:17" ht="15.75" customHeight="1">
      <c r="A67" s="29"/>
      <c r="B67" s="7"/>
      <c r="C67" s="7"/>
      <c r="D67" s="7"/>
      <c r="E67" s="7"/>
      <c r="F67" s="7"/>
      <c r="G67" s="7"/>
      <c r="H67" s="7"/>
      <c r="I67" s="7"/>
      <c r="J67" s="7"/>
      <c r="K67" s="7"/>
      <c r="L67" s="7"/>
      <c r="M67" s="7"/>
      <c r="N67" s="7"/>
      <c r="O67" s="7"/>
      <c r="P67" s="7"/>
      <c r="Q67" s="7"/>
    </row>
    <row r="68" spans="1:17" ht="15.75" customHeight="1">
      <c r="A68" s="29"/>
      <c r="B68" s="7"/>
      <c r="C68" s="7"/>
      <c r="D68" s="7"/>
      <c r="E68" s="7"/>
      <c r="F68" s="7"/>
      <c r="G68" s="7"/>
      <c r="H68" s="7"/>
      <c r="I68" s="7"/>
      <c r="J68" s="7"/>
      <c r="K68" s="7"/>
      <c r="L68" s="7"/>
      <c r="M68" s="7"/>
      <c r="N68" s="7"/>
      <c r="O68" s="7"/>
      <c r="P68" s="7"/>
      <c r="Q68" s="7"/>
    </row>
    <row r="69" spans="1:17" ht="15.75" customHeight="1">
      <c r="A69" s="29"/>
      <c r="B69" s="7"/>
      <c r="C69" s="7"/>
      <c r="D69" s="7"/>
      <c r="E69" s="7"/>
      <c r="F69" s="7"/>
      <c r="G69" s="7"/>
      <c r="H69" s="7"/>
      <c r="I69" s="7"/>
      <c r="J69" s="7"/>
      <c r="K69" s="7"/>
      <c r="L69" s="7"/>
      <c r="M69" s="7"/>
      <c r="N69" s="7"/>
      <c r="O69" s="7"/>
      <c r="P69" s="7"/>
      <c r="Q69" s="7"/>
    </row>
    <row r="70" spans="1:17" ht="15.75" customHeight="1">
      <c r="A70" s="29"/>
      <c r="B70" s="7"/>
      <c r="C70" s="7"/>
      <c r="D70" s="7"/>
      <c r="E70" s="7"/>
      <c r="F70" s="7"/>
      <c r="G70" s="7"/>
      <c r="H70" s="7"/>
      <c r="I70" s="7"/>
      <c r="J70" s="7"/>
      <c r="K70" s="7"/>
      <c r="L70" s="7"/>
      <c r="M70" s="7"/>
      <c r="N70" s="7"/>
      <c r="O70" s="7"/>
      <c r="P70" s="7"/>
      <c r="Q70" s="7"/>
    </row>
    <row r="71" spans="1:17" ht="15.75" customHeight="1">
      <c r="A71" s="29"/>
      <c r="B71" s="7"/>
      <c r="C71" s="7"/>
      <c r="D71" s="7"/>
      <c r="E71" s="7"/>
      <c r="F71" s="7"/>
      <c r="G71" s="7"/>
      <c r="H71" s="7"/>
      <c r="I71" s="7"/>
      <c r="J71" s="7"/>
      <c r="K71" s="7"/>
      <c r="L71" s="7"/>
      <c r="M71" s="7"/>
      <c r="N71" s="7"/>
      <c r="O71" s="7"/>
      <c r="P71" s="7"/>
      <c r="Q71" s="7"/>
    </row>
    <row r="72" spans="1:17" ht="15.75" customHeight="1">
      <c r="A72" s="29"/>
      <c r="B72" s="7"/>
      <c r="C72" s="7"/>
      <c r="D72" s="7"/>
      <c r="E72" s="7"/>
      <c r="F72" s="7"/>
      <c r="G72" s="7"/>
      <c r="H72" s="7"/>
      <c r="I72" s="7"/>
      <c r="J72" s="7"/>
      <c r="K72" s="7"/>
      <c r="L72" s="7"/>
      <c r="M72" s="7"/>
      <c r="N72" s="7"/>
      <c r="O72" s="7"/>
      <c r="P72" s="7"/>
      <c r="Q72" s="7"/>
    </row>
    <row r="73" spans="1:17" ht="15.75" customHeight="1">
      <c r="A73" s="29"/>
      <c r="B73" s="7"/>
      <c r="C73" s="7"/>
      <c r="D73" s="7"/>
      <c r="E73" s="7"/>
      <c r="F73" s="7"/>
      <c r="G73" s="7"/>
      <c r="H73" s="7"/>
      <c r="I73" s="7"/>
      <c r="J73" s="7"/>
      <c r="K73" s="7"/>
      <c r="L73" s="7"/>
      <c r="M73" s="7"/>
      <c r="N73" s="7"/>
      <c r="O73" s="7"/>
      <c r="P73" s="7"/>
      <c r="Q73" s="7"/>
    </row>
    <row r="74" spans="1:17" ht="15.75" customHeight="1">
      <c r="A74" s="29"/>
      <c r="B74" s="7"/>
      <c r="C74" s="7"/>
      <c r="D74" s="7"/>
      <c r="E74" s="7"/>
      <c r="F74" s="7"/>
      <c r="G74" s="7"/>
      <c r="H74" s="7"/>
      <c r="I74" s="7"/>
      <c r="J74" s="7"/>
      <c r="K74" s="7"/>
      <c r="L74" s="7"/>
      <c r="M74" s="7"/>
      <c r="N74" s="7"/>
      <c r="O74" s="7"/>
      <c r="P74" s="7"/>
      <c r="Q74" s="7"/>
    </row>
    <row r="75" spans="1:17" ht="15.75" customHeight="1">
      <c r="A75" s="29"/>
      <c r="B75" s="7"/>
      <c r="C75" s="7"/>
      <c r="D75" s="7"/>
      <c r="E75" s="7"/>
      <c r="F75" s="7"/>
      <c r="G75" s="7"/>
      <c r="H75" s="7"/>
      <c r="I75" s="7"/>
      <c r="J75" s="7"/>
      <c r="K75" s="7"/>
      <c r="L75" s="7"/>
      <c r="M75" s="7"/>
      <c r="N75" s="7"/>
      <c r="O75" s="7"/>
      <c r="P75" s="7"/>
      <c r="Q75" s="7"/>
    </row>
    <row r="76" spans="1:17" ht="15.75" customHeight="1">
      <c r="A76" s="29"/>
      <c r="B76" s="7"/>
      <c r="C76" s="7"/>
      <c r="D76" s="7"/>
      <c r="E76" s="7"/>
      <c r="F76" s="7"/>
      <c r="G76" s="7"/>
      <c r="H76" s="7"/>
      <c r="I76" s="7"/>
      <c r="J76" s="7"/>
      <c r="K76" s="7"/>
      <c r="L76" s="7"/>
      <c r="M76" s="7"/>
      <c r="N76" s="7"/>
      <c r="O76" s="7"/>
      <c r="P76" s="7"/>
      <c r="Q76" s="7"/>
    </row>
    <row r="77" spans="1:17" ht="15.75" customHeight="1">
      <c r="A77" s="29"/>
      <c r="B77" s="7"/>
      <c r="C77" s="7"/>
      <c r="D77" s="7"/>
      <c r="E77" s="7"/>
      <c r="F77" s="7"/>
      <c r="G77" s="7"/>
      <c r="H77" s="7"/>
      <c r="I77" s="7"/>
      <c r="J77" s="7"/>
      <c r="K77" s="7"/>
      <c r="L77" s="7"/>
      <c r="M77" s="7"/>
      <c r="N77" s="7"/>
      <c r="O77" s="7"/>
      <c r="P77" s="7"/>
      <c r="Q77" s="7"/>
    </row>
    <row r="78" spans="1:17" ht="15.75" customHeight="1">
      <c r="A78" s="29"/>
      <c r="B78" s="7"/>
      <c r="C78" s="7"/>
      <c r="D78" s="7"/>
      <c r="E78" s="7"/>
      <c r="F78" s="7"/>
      <c r="G78" s="7"/>
      <c r="H78" s="7"/>
      <c r="I78" s="7"/>
      <c r="J78" s="7"/>
      <c r="K78" s="7"/>
      <c r="L78" s="7"/>
      <c r="M78" s="7"/>
      <c r="N78" s="7"/>
      <c r="O78" s="7"/>
      <c r="P78" s="7"/>
      <c r="Q78" s="7"/>
    </row>
    <row r="79" spans="1:17" ht="15.75" customHeight="1">
      <c r="A79" s="29"/>
      <c r="B79" s="7"/>
      <c r="C79" s="7"/>
      <c r="D79" s="7"/>
      <c r="E79" s="7"/>
      <c r="F79" s="7"/>
      <c r="G79" s="7"/>
      <c r="H79" s="7"/>
      <c r="I79" s="7"/>
      <c r="J79" s="7"/>
      <c r="K79" s="7"/>
      <c r="L79" s="7"/>
      <c r="M79" s="7"/>
      <c r="N79" s="7"/>
      <c r="O79" s="7"/>
      <c r="P79" s="7"/>
      <c r="Q79" s="7"/>
    </row>
    <row r="80" spans="1:17" ht="15.75" customHeight="1">
      <c r="A80" s="29"/>
      <c r="B80" s="7"/>
      <c r="C80" s="7"/>
      <c r="D80" s="7"/>
      <c r="E80" s="7"/>
      <c r="F80" s="7"/>
      <c r="G80" s="7"/>
      <c r="H80" s="7"/>
      <c r="I80" s="7"/>
      <c r="J80" s="7"/>
      <c r="K80" s="7"/>
      <c r="L80" s="7"/>
      <c r="M80" s="7"/>
      <c r="N80" s="7"/>
      <c r="O80" s="7"/>
      <c r="P80" s="7"/>
      <c r="Q80" s="7"/>
    </row>
    <row r="81" spans="1:17" ht="15.75" customHeight="1">
      <c r="A81" s="29"/>
      <c r="B81" s="7"/>
      <c r="C81" s="7"/>
      <c r="D81" s="7"/>
      <c r="E81" s="7"/>
      <c r="F81" s="7"/>
      <c r="G81" s="7"/>
      <c r="H81" s="7"/>
      <c r="I81" s="7"/>
      <c r="J81" s="7"/>
      <c r="K81" s="7"/>
      <c r="L81" s="7"/>
      <c r="M81" s="7"/>
      <c r="N81" s="7"/>
      <c r="O81" s="7"/>
      <c r="P81" s="7"/>
      <c r="Q81" s="7"/>
    </row>
    <row r="82" spans="1:17" ht="15.75" customHeight="1">
      <c r="A82" s="29"/>
      <c r="B82" s="7"/>
      <c r="C82" s="7"/>
      <c r="D82" s="7"/>
      <c r="E82" s="7"/>
      <c r="F82" s="7"/>
      <c r="G82" s="7"/>
      <c r="H82" s="7"/>
      <c r="I82" s="7"/>
      <c r="J82" s="7"/>
      <c r="K82" s="7"/>
      <c r="L82" s="7"/>
      <c r="M82" s="7"/>
      <c r="N82" s="7"/>
      <c r="O82" s="7"/>
      <c r="P82" s="7"/>
      <c r="Q82" s="7"/>
    </row>
    <row r="83" spans="1:17" ht="15.75" customHeight="1">
      <c r="A83" s="29"/>
      <c r="B83" s="7"/>
      <c r="C83" s="7"/>
      <c r="D83" s="7"/>
      <c r="E83" s="7"/>
      <c r="F83" s="7"/>
      <c r="G83" s="7"/>
      <c r="H83" s="7"/>
      <c r="I83" s="7"/>
      <c r="J83" s="7"/>
      <c r="K83" s="7"/>
      <c r="L83" s="7"/>
      <c r="M83" s="7"/>
      <c r="N83" s="7"/>
      <c r="O83" s="7"/>
      <c r="P83" s="7"/>
      <c r="Q83" s="7"/>
    </row>
    <row r="84" spans="1:17" ht="15.75" customHeight="1">
      <c r="A84" s="29"/>
      <c r="B84" s="7"/>
      <c r="C84" s="7"/>
      <c r="D84" s="7"/>
      <c r="E84" s="7"/>
      <c r="F84" s="7"/>
      <c r="G84" s="7"/>
      <c r="H84" s="7"/>
      <c r="I84" s="7"/>
      <c r="J84" s="7"/>
      <c r="K84" s="7"/>
      <c r="L84" s="7"/>
      <c r="M84" s="7"/>
      <c r="N84" s="7"/>
      <c r="O84" s="7"/>
      <c r="P84" s="7"/>
      <c r="Q84" s="7"/>
    </row>
    <row r="85" spans="1:17" ht="15.75" customHeight="1">
      <c r="A85" s="29"/>
      <c r="B85" s="7"/>
      <c r="C85" s="7"/>
      <c r="D85" s="7"/>
      <c r="E85" s="7"/>
      <c r="F85" s="7"/>
      <c r="G85" s="7"/>
      <c r="H85" s="7"/>
      <c r="I85" s="7"/>
      <c r="J85" s="7"/>
      <c r="K85" s="7"/>
      <c r="L85" s="7"/>
      <c r="M85" s="7"/>
      <c r="N85" s="7"/>
      <c r="O85" s="7"/>
      <c r="P85" s="7"/>
      <c r="Q85" s="7"/>
    </row>
    <row r="86" spans="1:17" ht="15.75" customHeight="1">
      <c r="A86" s="29"/>
      <c r="B86" s="7"/>
      <c r="C86" s="7"/>
      <c r="D86" s="7"/>
      <c r="E86" s="7"/>
      <c r="F86" s="7"/>
      <c r="G86" s="7"/>
      <c r="H86" s="7"/>
      <c r="I86" s="7"/>
      <c r="J86" s="7"/>
      <c r="K86" s="7"/>
      <c r="L86" s="7"/>
      <c r="M86" s="7"/>
      <c r="N86" s="7"/>
      <c r="O86" s="7"/>
      <c r="P86" s="7"/>
      <c r="Q86" s="7"/>
    </row>
    <row r="87" spans="1:17" ht="15.75" customHeight="1">
      <c r="A87" s="29"/>
      <c r="B87" s="7"/>
      <c r="C87" s="7"/>
      <c r="D87" s="7"/>
      <c r="E87" s="7"/>
      <c r="F87" s="7"/>
      <c r="G87" s="7"/>
      <c r="H87" s="7"/>
      <c r="I87" s="7"/>
      <c r="J87" s="7"/>
      <c r="K87" s="7"/>
      <c r="L87" s="7"/>
      <c r="M87" s="7"/>
      <c r="N87" s="7"/>
      <c r="O87" s="7"/>
      <c r="P87" s="7"/>
      <c r="Q87" s="7"/>
    </row>
    <row r="88" spans="1:17" ht="15.75" customHeight="1">
      <c r="A88" s="29"/>
      <c r="B88" s="7"/>
      <c r="C88" s="7"/>
      <c r="D88" s="7"/>
      <c r="E88" s="7"/>
      <c r="F88" s="7"/>
      <c r="G88" s="7"/>
      <c r="H88" s="7"/>
      <c r="I88" s="7"/>
      <c r="J88" s="7"/>
      <c r="K88" s="7"/>
      <c r="L88" s="7"/>
      <c r="M88" s="7"/>
      <c r="N88" s="7"/>
      <c r="O88" s="7"/>
      <c r="P88" s="7"/>
      <c r="Q88" s="7"/>
    </row>
    <row r="89" spans="1:17" ht="15.75" customHeight="1">
      <c r="A89" s="29"/>
      <c r="B89" s="7"/>
      <c r="C89" s="7"/>
      <c r="D89" s="7"/>
      <c r="E89" s="7"/>
      <c r="F89" s="7"/>
      <c r="G89" s="7"/>
      <c r="H89" s="7"/>
      <c r="I89" s="7"/>
      <c r="J89" s="7"/>
      <c r="K89" s="7"/>
      <c r="L89" s="7"/>
      <c r="M89" s="7"/>
      <c r="N89" s="7"/>
      <c r="O89" s="7"/>
      <c r="P89" s="7"/>
      <c r="Q89" s="7"/>
    </row>
    <row r="90" spans="1:17" ht="15.75" customHeight="1">
      <c r="A90" s="29"/>
      <c r="B90" s="7"/>
      <c r="C90" s="7"/>
      <c r="D90" s="7"/>
      <c r="E90" s="7"/>
      <c r="F90" s="7"/>
      <c r="G90" s="7"/>
      <c r="H90" s="7"/>
      <c r="I90" s="7"/>
      <c r="J90" s="7"/>
      <c r="K90" s="7"/>
      <c r="L90" s="7"/>
      <c r="M90" s="7"/>
      <c r="N90" s="7"/>
      <c r="O90" s="7"/>
      <c r="P90" s="7"/>
      <c r="Q90" s="7"/>
    </row>
    <row r="91" spans="1:17" ht="15.75" customHeight="1">
      <c r="A91" s="29"/>
      <c r="B91" s="7"/>
      <c r="C91" s="7"/>
      <c r="D91" s="7"/>
      <c r="E91" s="7"/>
      <c r="F91" s="7"/>
      <c r="G91" s="7"/>
      <c r="H91" s="7"/>
      <c r="I91" s="7"/>
      <c r="J91" s="7"/>
      <c r="K91" s="7"/>
      <c r="L91" s="7"/>
      <c r="M91" s="7"/>
      <c r="N91" s="7"/>
      <c r="O91" s="7"/>
      <c r="P91" s="7"/>
      <c r="Q91" s="7"/>
    </row>
    <row r="92" spans="1:17" ht="15.75" customHeight="1">
      <c r="A92" s="29"/>
      <c r="B92" s="7"/>
      <c r="C92" s="7"/>
      <c r="D92" s="7"/>
      <c r="E92" s="7"/>
      <c r="F92" s="7"/>
      <c r="G92" s="7"/>
      <c r="H92" s="7"/>
      <c r="I92" s="7"/>
      <c r="J92" s="7"/>
      <c r="K92" s="7"/>
      <c r="L92" s="7"/>
      <c r="M92" s="7"/>
      <c r="N92" s="7"/>
      <c r="O92" s="7"/>
      <c r="P92" s="7"/>
      <c r="Q92" s="7"/>
    </row>
    <row r="93" spans="1:17" ht="15.75" customHeight="1">
      <c r="A93" s="29"/>
      <c r="B93" s="7"/>
      <c r="C93" s="7"/>
      <c r="D93" s="7"/>
      <c r="E93" s="7"/>
      <c r="F93" s="7"/>
      <c r="G93" s="7"/>
      <c r="H93" s="7"/>
      <c r="I93" s="7"/>
      <c r="J93" s="7"/>
      <c r="K93" s="7"/>
      <c r="L93" s="7"/>
      <c r="M93" s="7"/>
      <c r="N93" s="7"/>
      <c r="O93" s="7"/>
      <c r="P93" s="7"/>
      <c r="Q93" s="7"/>
    </row>
    <row r="94" spans="1:17" ht="15.75" customHeight="1">
      <c r="A94" s="29"/>
      <c r="B94" s="7"/>
      <c r="C94" s="7"/>
      <c r="D94" s="7"/>
      <c r="E94" s="7"/>
      <c r="F94" s="7"/>
      <c r="G94" s="7"/>
      <c r="H94" s="7"/>
      <c r="I94" s="7"/>
      <c r="J94" s="7"/>
      <c r="K94" s="7"/>
      <c r="L94" s="7"/>
      <c r="M94" s="7"/>
      <c r="N94" s="7"/>
      <c r="O94" s="7"/>
      <c r="P94" s="7"/>
      <c r="Q94" s="7"/>
    </row>
    <row r="95" spans="1:17" ht="15.75" customHeight="1">
      <c r="A95" s="29"/>
      <c r="B95" s="7"/>
      <c r="C95" s="7"/>
      <c r="D95" s="7"/>
      <c r="E95" s="7"/>
      <c r="F95" s="7"/>
      <c r="G95" s="7"/>
      <c r="H95" s="7"/>
      <c r="I95" s="7"/>
      <c r="J95" s="7"/>
      <c r="K95" s="7"/>
      <c r="L95" s="7"/>
      <c r="M95" s="7"/>
      <c r="N95" s="7"/>
      <c r="O95" s="7"/>
      <c r="P95" s="7"/>
      <c r="Q95" s="7"/>
    </row>
    <row r="96" spans="1:17" ht="15.75" customHeight="1">
      <c r="A96" s="29"/>
      <c r="B96" s="7"/>
      <c r="C96" s="7"/>
      <c r="D96" s="7"/>
      <c r="E96" s="7"/>
      <c r="F96" s="7"/>
      <c r="G96" s="7"/>
      <c r="H96" s="7"/>
      <c r="I96" s="7"/>
      <c r="J96" s="7"/>
      <c r="K96" s="7"/>
      <c r="L96" s="7"/>
      <c r="M96" s="7"/>
      <c r="N96" s="7"/>
      <c r="O96" s="7"/>
      <c r="P96" s="7"/>
      <c r="Q96" s="7"/>
    </row>
    <row r="97" spans="1:17" ht="15.75" customHeight="1">
      <c r="A97" s="29"/>
      <c r="B97" s="7"/>
      <c r="C97" s="7"/>
      <c r="D97" s="7"/>
      <c r="E97" s="7"/>
      <c r="F97" s="7"/>
      <c r="G97" s="7"/>
      <c r="H97" s="7"/>
      <c r="I97" s="7"/>
      <c r="J97" s="7"/>
      <c r="K97" s="7"/>
      <c r="L97" s="7"/>
      <c r="M97" s="7"/>
      <c r="N97" s="7"/>
      <c r="O97" s="7"/>
      <c r="P97" s="7"/>
      <c r="Q97" s="7"/>
    </row>
    <row r="98" spans="1:17" ht="15.75" customHeight="1">
      <c r="A98" s="29"/>
      <c r="B98" s="7"/>
      <c r="C98" s="7"/>
      <c r="D98" s="7"/>
      <c r="E98" s="7"/>
      <c r="F98" s="7"/>
      <c r="G98" s="7"/>
      <c r="H98" s="7"/>
      <c r="I98" s="7"/>
      <c r="J98" s="7"/>
      <c r="K98" s="7"/>
      <c r="L98" s="7"/>
      <c r="M98" s="7"/>
      <c r="N98" s="7"/>
      <c r="O98" s="7"/>
      <c r="P98" s="7"/>
      <c r="Q98" s="7"/>
    </row>
    <row r="99" spans="1:17" ht="15.75" customHeight="1">
      <c r="A99" s="29"/>
      <c r="B99" s="7"/>
      <c r="C99" s="7"/>
      <c r="D99" s="7"/>
      <c r="E99" s="7"/>
      <c r="F99" s="7"/>
      <c r="G99" s="7"/>
      <c r="H99" s="7"/>
      <c r="I99" s="7"/>
      <c r="J99" s="7"/>
      <c r="K99" s="7"/>
      <c r="L99" s="7"/>
      <c r="M99" s="7"/>
      <c r="N99" s="7"/>
      <c r="O99" s="7"/>
      <c r="P99" s="7"/>
      <c r="Q99" s="7"/>
    </row>
    <row r="100" spans="1:17" ht="15.75" customHeight="1">
      <c r="A100" s="29"/>
      <c r="B100" s="7"/>
      <c r="C100" s="7"/>
      <c r="D100" s="7"/>
      <c r="E100" s="7"/>
      <c r="F100" s="7"/>
      <c r="G100" s="7"/>
      <c r="H100" s="7"/>
      <c r="I100" s="7"/>
      <c r="J100" s="7"/>
      <c r="K100" s="7"/>
      <c r="L100" s="7"/>
      <c r="M100" s="7"/>
      <c r="N100" s="7"/>
      <c r="O100" s="7"/>
      <c r="P100" s="7"/>
      <c r="Q100" s="7"/>
    </row>
    <row r="101" spans="1:17" ht="15.75" customHeight="1">
      <c r="A101" s="29"/>
      <c r="B101" s="7"/>
      <c r="C101" s="7"/>
      <c r="D101" s="7"/>
      <c r="E101" s="7"/>
      <c r="F101" s="7"/>
      <c r="G101" s="7"/>
      <c r="H101" s="7"/>
      <c r="I101" s="7"/>
      <c r="J101" s="7"/>
      <c r="K101" s="7"/>
      <c r="L101" s="7"/>
      <c r="M101" s="7"/>
      <c r="N101" s="7"/>
      <c r="O101" s="7"/>
      <c r="P101" s="7"/>
      <c r="Q101" s="7"/>
    </row>
    <row r="102" spans="1:17" ht="15.75" customHeight="1">
      <c r="A102" s="29"/>
      <c r="B102" s="7"/>
      <c r="C102" s="7"/>
      <c r="D102" s="7"/>
      <c r="E102" s="7"/>
      <c r="F102" s="7"/>
      <c r="G102" s="7"/>
      <c r="H102" s="7"/>
      <c r="I102" s="7"/>
      <c r="J102" s="7"/>
      <c r="K102" s="7"/>
      <c r="L102" s="7"/>
      <c r="M102" s="7"/>
      <c r="N102" s="7"/>
      <c r="O102" s="7"/>
      <c r="P102" s="7"/>
      <c r="Q102" s="7"/>
    </row>
    <row r="103" spans="1:17" ht="15.75" customHeight="1">
      <c r="A103" s="29"/>
      <c r="B103" s="7"/>
      <c r="C103" s="7"/>
      <c r="D103" s="7"/>
      <c r="E103" s="7"/>
      <c r="F103" s="7"/>
      <c r="G103" s="7"/>
      <c r="H103" s="7"/>
      <c r="I103" s="7"/>
      <c r="J103" s="7"/>
      <c r="K103" s="7"/>
      <c r="L103" s="7"/>
      <c r="M103" s="7"/>
      <c r="N103" s="7"/>
      <c r="O103" s="7"/>
      <c r="P103" s="7"/>
      <c r="Q103" s="7"/>
    </row>
    <row r="104" spans="1:17" ht="15.75" customHeight="1">
      <c r="A104" s="29"/>
      <c r="B104" s="7"/>
      <c r="C104" s="7"/>
      <c r="D104" s="7"/>
      <c r="E104" s="7"/>
      <c r="F104" s="7"/>
      <c r="G104" s="7"/>
      <c r="H104" s="7"/>
      <c r="I104" s="7"/>
      <c r="J104" s="7"/>
      <c r="K104" s="7"/>
      <c r="L104" s="7"/>
      <c r="M104" s="7"/>
      <c r="N104" s="7"/>
      <c r="O104" s="7"/>
      <c r="P104" s="7"/>
      <c r="Q104" s="7"/>
    </row>
    <row r="105" spans="1:17" ht="15.75" customHeight="1">
      <c r="A105" s="29"/>
      <c r="B105" s="7"/>
      <c r="C105" s="7"/>
      <c r="D105" s="7"/>
      <c r="E105" s="7"/>
      <c r="F105" s="7"/>
      <c r="G105" s="7"/>
      <c r="H105" s="7"/>
      <c r="I105" s="7"/>
      <c r="J105" s="7"/>
      <c r="K105" s="7"/>
      <c r="L105" s="7"/>
      <c r="M105" s="7"/>
      <c r="N105" s="7"/>
      <c r="O105" s="7"/>
      <c r="P105" s="7"/>
      <c r="Q105" s="7"/>
    </row>
    <row r="106" spans="1:17" ht="15.75" customHeight="1">
      <c r="A106" s="29"/>
      <c r="B106" s="7"/>
      <c r="C106" s="7"/>
      <c r="D106" s="7"/>
      <c r="E106" s="7"/>
      <c r="F106" s="7"/>
      <c r="G106" s="7"/>
      <c r="H106" s="7"/>
      <c r="I106" s="7"/>
      <c r="J106" s="7"/>
      <c r="K106" s="7"/>
      <c r="L106" s="7"/>
      <c r="M106" s="7"/>
      <c r="N106" s="7"/>
      <c r="O106" s="7"/>
      <c r="P106" s="7"/>
      <c r="Q106" s="7"/>
    </row>
    <row r="107" spans="1:17" ht="15.75" customHeight="1">
      <c r="A107" s="29"/>
      <c r="B107" s="7"/>
      <c r="C107" s="7"/>
      <c r="D107" s="7"/>
      <c r="E107" s="7"/>
      <c r="F107" s="7"/>
      <c r="G107" s="7"/>
      <c r="H107" s="7"/>
      <c r="I107" s="7"/>
      <c r="J107" s="7"/>
      <c r="K107" s="7"/>
      <c r="L107" s="7"/>
      <c r="M107" s="7"/>
      <c r="N107" s="7"/>
      <c r="O107" s="7"/>
      <c r="P107" s="7"/>
      <c r="Q107" s="7"/>
    </row>
    <row r="108" spans="1:17" ht="15.75" customHeight="1">
      <c r="A108" s="29"/>
      <c r="B108" s="7"/>
      <c r="C108" s="7"/>
      <c r="D108" s="7"/>
      <c r="E108" s="7"/>
      <c r="F108" s="7"/>
      <c r="G108" s="7"/>
      <c r="H108" s="7"/>
      <c r="I108" s="7"/>
      <c r="J108" s="7"/>
      <c r="K108" s="7"/>
      <c r="L108" s="7"/>
      <c r="M108" s="7"/>
      <c r="N108" s="7"/>
      <c r="O108" s="7"/>
      <c r="P108" s="7"/>
      <c r="Q108" s="7"/>
    </row>
    <row r="109" spans="1:17" ht="15.75" customHeight="1">
      <c r="A109" s="29"/>
      <c r="B109" s="7"/>
      <c r="C109" s="7"/>
      <c r="D109" s="7"/>
      <c r="E109" s="7"/>
      <c r="F109" s="7"/>
      <c r="G109" s="7"/>
      <c r="H109" s="7"/>
      <c r="I109" s="7"/>
      <c r="J109" s="7"/>
      <c r="K109" s="7"/>
      <c r="L109" s="7"/>
      <c r="M109" s="7"/>
      <c r="N109" s="7"/>
      <c r="O109" s="7"/>
      <c r="P109" s="7"/>
      <c r="Q109" s="7"/>
    </row>
    <row r="110" spans="1:17" ht="15.75" customHeight="1">
      <c r="A110" s="29"/>
      <c r="B110" s="7"/>
      <c r="C110" s="7"/>
      <c r="D110" s="7"/>
      <c r="E110" s="7"/>
      <c r="F110" s="7"/>
      <c r="G110" s="7"/>
      <c r="H110" s="7"/>
      <c r="I110" s="7"/>
      <c r="J110" s="7"/>
      <c r="K110" s="7"/>
      <c r="L110" s="7"/>
      <c r="M110" s="7"/>
      <c r="N110" s="7"/>
      <c r="O110" s="7"/>
      <c r="P110" s="7"/>
      <c r="Q110" s="7"/>
    </row>
    <row r="111" spans="1:17" ht="15.75" customHeight="1">
      <c r="A111" s="29"/>
      <c r="B111" s="7"/>
      <c r="C111" s="7"/>
      <c r="D111" s="7"/>
      <c r="E111" s="7"/>
      <c r="F111" s="7"/>
      <c r="G111" s="7"/>
      <c r="H111" s="7"/>
      <c r="I111" s="7"/>
      <c r="J111" s="7"/>
      <c r="K111" s="7"/>
      <c r="L111" s="7"/>
      <c r="M111" s="7"/>
      <c r="N111" s="7"/>
      <c r="O111" s="7"/>
      <c r="P111" s="7"/>
      <c r="Q111" s="7"/>
    </row>
    <row r="112" spans="1:17" ht="15.75" customHeight="1">
      <c r="A112" s="29"/>
      <c r="B112" s="7"/>
      <c r="C112" s="7"/>
      <c r="D112" s="7"/>
      <c r="E112" s="7"/>
      <c r="F112" s="7"/>
      <c r="G112" s="7"/>
      <c r="H112" s="7"/>
      <c r="I112" s="7"/>
      <c r="J112" s="7"/>
      <c r="K112" s="7"/>
      <c r="L112" s="7"/>
      <c r="M112" s="7"/>
      <c r="N112" s="7"/>
      <c r="O112" s="7"/>
      <c r="P112" s="7"/>
      <c r="Q112" s="7"/>
    </row>
    <row r="113" spans="1:17" ht="15.75" customHeight="1">
      <c r="A113" s="29"/>
      <c r="B113" s="7"/>
      <c r="C113" s="7"/>
      <c r="D113" s="7"/>
      <c r="E113" s="7"/>
      <c r="F113" s="7"/>
      <c r="G113" s="7"/>
      <c r="H113" s="7"/>
      <c r="I113" s="7"/>
      <c r="J113" s="7"/>
      <c r="K113" s="7"/>
      <c r="L113" s="7"/>
      <c r="M113" s="7"/>
      <c r="N113" s="7"/>
      <c r="O113" s="7"/>
      <c r="P113" s="7"/>
      <c r="Q113" s="7"/>
    </row>
    <row r="114" spans="1:17" ht="15.75" customHeight="1">
      <c r="A114" s="29"/>
      <c r="B114" s="7"/>
      <c r="C114" s="7"/>
      <c r="D114" s="7"/>
      <c r="E114" s="7"/>
      <c r="F114" s="7"/>
      <c r="G114" s="7"/>
      <c r="H114" s="7"/>
      <c r="I114" s="7"/>
      <c r="J114" s="7"/>
      <c r="K114" s="7"/>
      <c r="L114" s="7"/>
      <c r="M114" s="7"/>
      <c r="N114" s="7"/>
      <c r="O114" s="7"/>
      <c r="P114" s="7"/>
      <c r="Q114" s="7"/>
    </row>
    <row r="115" spans="1:17" ht="15.75" customHeight="1">
      <c r="A115" s="29"/>
      <c r="B115" s="7"/>
      <c r="C115" s="7"/>
      <c r="D115" s="7"/>
      <c r="E115" s="7"/>
      <c r="F115" s="7"/>
      <c r="G115" s="7"/>
      <c r="H115" s="7"/>
      <c r="I115" s="7"/>
      <c r="J115" s="7"/>
      <c r="K115" s="7"/>
      <c r="L115" s="7"/>
      <c r="M115" s="7"/>
      <c r="N115" s="7"/>
      <c r="O115" s="7"/>
      <c r="P115" s="7"/>
      <c r="Q115" s="7"/>
    </row>
    <row r="116" spans="1:17" ht="15.75" customHeight="1">
      <c r="A116" s="29"/>
      <c r="B116" s="7"/>
      <c r="C116" s="7"/>
      <c r="D116" s="7"/>
      <c r="E116" s="7"/>
      <c r="F116" s="7"/>
      <c r="G116" s="7"/>
      <c r="H116" s="7"/>
      <c r="I116" s="7"/>
      <c r="J116" s="7"/>
      <c r="K116" s="7"/>
      <c r="L116" s="7"/>
      <c r="M116" s="7"/>
      <c r="N116" s="7"/>
      <c r="O116" s="7"/>
      <c r="P116" s="7"/>
      <c r="Q116" s="7"/>
    </row>
    <row r="117" spans="1:17" ht="15.75" customHeight="1">
      <c r="A117" s="29"/>
      <c r="B117" s="7"/>
      <c r="C117" s="7"/>
      <c r="D117" s="7"/>
      <c r="E117" s="7"/>
      <c r="F117" s="7"/>
      <c r="G117" s="7"/>
      <c r="H117" s="7"/>
      <c r="I117" s="7"/>
      <c r="J117" s="7"/>
      <c r="K117" s="7"/>
      <c r="L117" s="7"/>
      <c r="M117" s="7"/>
      <c r="N117" s="7"/>
      <c r="O117" s="7"/>
      <c r="P117" s="7"/>
      <c r="Q117" s="7"/>
    </row>
    <row r="118" spans="1:17" ht="15.75" customHeight="1">
      <c r="A118" s="29"/>
      <c r="B118" s="7"/>
      <c r="C118" s="7"/>
      <c r="D118" s="7"/>
      <c r="E118" s="7"/>
      <c r="F118" s="7"/>
      <c r="G118" s="7"/>
      <c r="H118" s="7"/>
      <c r="I118" s="7"/>
      <c r="J118" s="7"/>
      <c r="K118" s="7"/>
      <c r="L118" s="7"/>
      <c r="M118" s="7"/>
      <c r="N118" s="7"/>
      <c r="O118" s="7"/>
      <c r="P118" s="7"/>
      <c r="Q118" s="7"/>
    </row>
    <row r="119" spans="1:17" ht="15.75" customHeight="1">
      <c r="A119" s="29"/>
      <c r="B119" s="7"/>
      <c r="C119" s="7"/>
      <c r="D119" s="7"/>
      <c r="E119" s="7"/>
      <c r="F119" s="7"/>
      <c r="G119" s="7"/>
      <c r="H119" s="7"/>
      <c r="I119" s="7"/>
      <c r="J119" s="7"/>
      <c r="K119" s="7"/>
      <c r="L119" s="7"/>
      <c r="M119" s="7"/>
      <c r="N119" s="7"/>
      <c r="O119" s="7"/>
      <c r="P119" s="7"/>
      <c r="Q119" s="7"/>
    </row>
    <row r="120" spans="1:17" ht="15.75" customHeight="1">
      <c r="A120" s="29"/>
      <c r="B120" s="7"/>
      <c r="C120" s="7"/>
      <c r="D120" s="7"/>
      <c r="E120" s="7"/>
      <c r="F120" s="7"/>
      <c r="G120" s="7"/>
      <c r="H120" s="7"/>
      <c r="I120" s="7"/>
      <c r="J120" s="7"/>
      <c r="K120" s="7"/>
      <c r="L120" s="7"/>
      <c r="M120" s="7"/>
      <c r="N120" s="7"/>
      <c r="O120" s="7"/>
      <c r="P120" s="7"/>
      <c r="Q120" s="7"/>
    </row>
    <row r="121" spans="1:17" ht="15.75" customHeight="1">
      <c r="A121" s="29"/>
      <c r="B121" s="7"/>
      <c r="C121" s="7"/>
      <c r="D121" s="7"/>
      <c r="E121" s="7"/>
      <c r="F121" s="7"/>
      <c r="G121" s="7"/>
      <c r="H121" s="7"/>
      <c r="I121" s="7"/>
      <c r="J121" s="7"/>
      <c r="K121" s="7"/>
      <c r="L121" s="7"/>
      <c r="M121" s="7"/>
      <c r="N121" s="7"/>
      <c r="O121" s="7"/>
      <c r="P121" s="7"/>
      <c r="Q121" s="7"/>
    </row>
    <row r="122" spans="1:17" ht="15.75" customHeight="1">
      <c r="A122" s="29"/>
      <c r="B122" s="7"/>
      <c r="C122" s="7"/>
      <c r="D122" s="7"/>
      <c r="E122" s="7"/>
      <c r="F122" s="7"/>
      <c r="G122" s="7"/>
      <c r="H122" s="7"/>
      <c r="I122" s="7"/>
      <c r="J122" s="7"/>
      <c r="K122" s="7"/>
      <c r="L122" s="7"/>
      <c r="M122" s="7"/>
      <c r="N122" s="7"/>
      <c r="O122" s="7"/>
      <c r="P122" s="7"/>
      <c r="Q122" s="7"/>
    </row>
    <row r="123" spans="1:17" ht="15.75" customHeight="1">
      <c r="A123" s="29"/>
      <c r="B123" s="7"/>
      <c r="C123" s="7"/>
      <c r="D123" s="7"/>
      <c r="E123" s="7"/>
      <c r="F123" s="7"/>
      <c r="G123" s="7"/>
      <c r="H123" s="7"/>
      <c r="I123" s="7"/>
      <c r="J123" s="7"/>
      <c r="K123" s="7"/>
      <c r="L123" s="7"/>
      <c r="M123" s="7"/>
      <c r="N123" s="7"/>
      <c r="O123" s="7"/>
      <c r="P123" s="7"/>
      <c r="Q123" s="7"/>
    </row>
    <row r="124" spans="1:17" ht="15.75" customHeight="1">
      <c r="A124" s="29"/>
      <c r="B124" s="7"/>
      <c r="C124" s="7"/>
      <c r="D124" s="7"/>
      <c r="E124" s="7"/>
      <c r="F124" s="7"/>
      <c r="G124" s="7"/>
      <c r="H124" s="7"/>
      <c r="I124" s="7"/>
      <c r="J124" s="7"/>
      <c r="K124" s="7"/>
      <c r="L124" s="7"/>
      <c r="M124" s="7"/>
      <c r="N124" s="7"/>
      <c r="O124" s="7"/>
      <c r="P124" s="7"/>
      <c r="Q124" s="7"/>
    </row>
    <row r="125" spans="1:17" ht="15.75" customHeight="1">
      <c r="A125" s="29"/>
      <c r="B125" s="7"/>
      <c r="C125" s="7"/>
      <c r="D125" s="7"/>
      <c r="E125" s="7"/>
      <c r="F125" s="7"/>
      <c r="G125" s="7"/>
      <c r="H125" s="7"/>
      <c r="I125" s="7"/>
      <c r="J125" s="7"/>
      <c r="K125" s="7"/>
      <c r="L125" s="7"/>
      <c r="M125" s="7"/>
      <c r="N125" s="7"/>
      <c r="O125" s="7"/>
      <c r="P125" s="7"/>
      <c r="Q125" s="7"/>
    </row>
    <row r="126" spans="1:17" ht="15.75" customHeight="1">
      <c r="A126" s="29"/>
      <c r="B126" s="7"/>
      <c r="C126" s="7"/>
      <c r="D126" s="7"/>
      <c r="E126" s="7"/>
      <c r="F126" s="7"/>
      <c r="G126" s="7"/>
      <c r="H126" s="7"/>
      <c r="I126" s="7"/>
      <c r="J126" s="7"/>
      <c r="K126" s="7"/>
      <c r="L126" s="7"/>
      <c r="M126" s="7"/>
      <c r="N126" s="7"/>
      <c r="O126" s="7"/>
      <c r="P126" s="7"/>
      <c r="Q126" s="7"/>
    </row>
    <row r="127" spans="1:17" ht="15.75" customHeight="1">
      <c r="A127" s="29"/>
      <c r="B127" s="7"/>
      <c r="C127" s="7"/>
      <c r="D127" s="7"/>
      <c r="E127" s="7"/>
      <c r="F127" s="7"/>
      <c r="G127" s="7"/>
      <c r="H127" s="7"/>
      <c r="I127" s="7"/>
      <c r="J127" s="7"/>
      <c r="K127" s="7"/>
      <c r="L127" s="7"/>
      <c r="M127" s="7"/>
      <c r="N127" s="7"/>
      <c r="O127" s="7"/>
      <c r="P127" s="7"/>
      <c r="Q127" s="7"/>
    </row>
    <row r="128" spans="1:17" ht="15.75" customHeight="1">
      <c r="A128" s="29"/>
      <c r="B128" s="7"/>
      <c r="C128" s="7"/>
      <c r="D128" s="7"/>
      <c r="E128" s="7"/>
      <c r="F128" s="7"/>
      <c r="G128" s="7"/>
      <c r="H128" s="7"/>
      <c r="I128" s="7"/>
      <c r="J128" s="7"/>
      <c r="K128" s="7"/>
      <c r="L128" s="7"/>
      <c r="M128" s="7"/>
      <c r="N128" s="7"/>
      <c r="O128" s="7"/>
      <c r="P128" s="7"/>
      <c r="Q128" s="7"/>
    </row>
    <row r="129" spans="1:17" ht="15.75" customHeight="1">
      <c r="A129" s="29"/>
      <c r="B129" s="7"/>
      <c r="C129" s="7"/>
      <c r="D129" s="7"/>
      <c r="E129" s="7"/>
      <c r="F129" s="7"/>
      <c r="G129" s="7"/>
      <c r="H129" s="7"/>
      <c r="I129" s="7"/>
      <c r="J129" s="7"/>
      <c r="K129" s="7"/>
      <c r="L129" s="7"/>
      <c r="M129" s="7"/>
      <c r="N129" s="7"/>
      <c r="O129" s="7"/>
      <c r="P129" s="7"/>
      <c r="Q129" s="7"/>
    </row>
    <row r="130" spans="1:17" ht="15.75" customHeight="1">
      <c r="A130" s="29"/>
      <c r="B130" s="7"/>
      <c r="C130" s="7"/>
      <c r="D130" s="7"/>
      <c r="E130" s="7"/>
      <c r="F130" s="7"/>
      <c r="G130" s="7"/>
      <c r="H130" s="7"/>
      <c r="I130" s="7"/>
      <c r="J130" s="7"/>
      <c r="K130" s="7"/>
      <c r="L130" s="7"/>
      <c r="M130" s="7"/>
      <c r="N130" s="7"/>
      <c r="O130" s="7"/>
      <c r="P130" s="7"/>
      <c r="Q130" s="7"/>
    </row>
    <row r="131" spans="1:17" ht="15.75" customHeight="1">
      <c r="A131" s="29"/>
      <c r="B131" s="7"/>
      <c r="C131" s="7"/>
      <c r="D131" s="7"/>
      <c r="E131" s="7"/>
      <c r="F131" s="7"/>
      <c r="G131" s="7"/>
      <c r="H131" s="7"/>
      <c r="I131" s="7"/>
      <c r="J131" s="7"/>
      <c r="K131" s="7"/>
      <c r="L131" s="7"/>
      <c r="M131" s="7"/>
      <c r="N131" s="7"/>
      <c r="O131" s="7"/>
      <c r="P131" s="7"/>
      <c r="Q131" s="7"/>
    </row>
    <row r="132" spans="1:17" ht="15.75" customHeight="1">
      <c r="A132" s="29"/>
      <c r="B132" s="7"/>
      <c r="C132" s="7"/>
      <c r="D132" s="7"/>
      <c r="E132" s="7"/>
      <c r="F132" s="7"/>
      <c r="G132" s="7"/>
      <c r="H132" s="7"/>
      <c r="I132" s="7"/>
      <c r="J132" s="7"/>
      <c r="K132" s="7"/>
      <c r="L132" s="7"/>
      <c r="M132" s="7"/>
      <c r="N132" s="7"/>
      <c r="O132" s="7"/>
      <c r="P132" s="7"/>
      <c r="Q132" s="7"/>
    </row>
    <row r="133" spans="1:17" ht="15.75" customHeight="1">
      <c r="A133" s="29"/>
      <c r="B133" s="7"/>
      <c r="C133" s="7"/>
      <c r="D133" s="7"/>
      <c r="E133" s="7"/>
      <c r="F133" s="7"/>
      <c r="G133" s="7"/>
      <c r="H133" s="7"/>
      <c r="I133" s="7"/>
      <c r="J133" s="7"/>
      <c r="K133" s="7"/>
      <c r="L133" s="7"/>
      <c r="M133" s="7"/>
      <c r="N133" s="7"/>
      <c r="O133" s="7"/>
      <c r="P133" s="7"/>
      <c r="Q133" s="7"/>
    </row>
    <row r="134" spans="1:17" ht="15.75" customHeight="1">
      <c r="A134" s="29"/>
      <c r="B134" s="7"/>
      <c r="C134" s="7"/>
      <c r="D134" s="7"/>
      <c r="E134" s="7"/>
      <c r="F134" s="7"/>
      <c r="G134" s="7"/>
      <c r="H134" s="7"/>
      <c r="I134" s="7"/>
      <c r="J134" s="7"/>
      <c r="K134" s="7"/>
      <c r="L134" s="7"/>
      <c r="M134" s="7"/>
      <c r="N134" s="7"/>
      <c r="O134" s="7"/>
      <c r="P134" s="7"/>
      <c r="Q134" s="7"/>
    </row>
    <row r="135" spans="1:17" ht="15.75" customHeight="1">
      <c r="A135" s="29"/>
      <c r="B135" s="7"/>
      <c r="C135" s="7"/>
      <c r="D135" s="7"/>
      <c r="E135" s="7"/>
      <c r="F135" s="7"/>
      <c r="G135" s="7"/>
      <c r="H135" s="7"/>
      <c r="I135" s="7"/>
      <c r="J135" s="7"/>
      <c r="K135" s="7"/>
      <c r="L135" s="7"/>
      <c r="M135" s="7"/>
      <c r="N135" s="7"/>
      <c r="O135" s="7"/>
      <c r="P135" s="7"/>
      <c r="Q135" s="7"/>
    </row>
    <row r="136" spans="1:17" ht="15.75" customHeight="1">
      <c r="A136" s="29"/>
      <c r="B136" s="7"/>
      <c r="C136" s="7"/>
      <c r="D136" s="7"/>
      <c r="E136" s="7"/>
      <c r="F136" s="7"/>
      <c r="G136" s="7"/>
      <c r="H136" s="7"/>
      <c r="I136" s="7"/>
      <c r="J136" s="7"/>
      <c r="K136" s="7"/>
      <c r="L136" s="7"/>
      <c r="M136" s="7"/>
      <c r="N136" s="7"/>
      <c r="O136" s="7"/>
      <c r="P136" s="7"/>
      <c r="Q136" s="7"/>
    </row>
    <row r="137" spans="1:17" ht="15.75" customHeight="1">
      <c r="A137" s="29"/>
      <c r="B137" s="7"/>
      <c r="C137" s="7"/>
      <c r="D137" s="7"/>
      <c r="E137" s="7"/>
      <c r="F137" s="7"/>
      <c r="G137" s="7"/>
      <c r="H137" s="7"/>
      <c r="I137" s="7"/>
      <c r="J137" s="7"/>
      <c r="K137" s="7"/>
      <c r="L137" s="7"/>
      <c r="M137" s="7"/>
      <c r="N137" s="7"/>
      <c r="O137" s="7"/>
      <c r="P137" s="7"/>
      <c r="Q137" s="7"/>
    </row>
    <row r="138" spans="1:17" ht="15.75" customHeight="1">
      <c r="A138" s="29"/>
      <c r="B138" s="7"/>
      <c r="C138" s="7"/>
      <c r="D138" s="7"/>
      <c r="E138" s="7"/>
      <c r="F138" s="7"/>
      <c r="G138" s="7"/>
      <c r="H138" s="7"/>
      <c r="I138" s="7"/>
      <c r="J138" s="7"/>
      <c r="K138" s="7"/>
      <c r="L138" s="7"/>
      <c r="M138" s="7"/>
      <c r="N138" s="7"/>
      <c r="O138" s="7"/>
      <c r="P138" s="7"/>
      <c r="Q138" s="7"/>
    </row>
    <row r="139" spans="1:17" ht="15.75" customHeight="1">
      <c r="A139" s="29"/>
      <c r="B139" s="7"/>
      <c r="C139" s="7"/>
      <c r="D139" s="7"/>
      <c r="E139" s="7"/>
      <c r="F139" s="7"/>
      <c r="G139" s="7"/>
      <c r="H139" s="7"/>
      <c r="I139" s="7"/>
      <c r="J139" s="7"/>
      <c r="K139" s="7"/>
      <c r="L139" s="7"/>
      <c r="M139" s="7"/>
      <c r="N139" s="7"/>
      <c r="O139" s="7"/>
      <c r="P139" s="7"/>
      <c r="Q139" s="7"/>
    </row>
    <row r="140" spans="1:17" ht="15.75" customHeight="1">
      <c r="A140" s="29"/>
      <c r="B140" s="7"/>
      <c r="C140" s="7"/>
      <c r="D140" s="7"/>
      <c r="E140" s="7"/>
      <c r="F140" s="7"/>
      <c r="G140" s="7"/>
      <c r="H140" s="7"/>
      <c r="I140" s="7"/>
      <c r="J140" s="7"/>
      <c r="K140" s="7"/>
      <c r="L140" s="7"/>
      <c r="M140" s="7"/>
      <c r="N140" s="7"/>
      <c r="O140" s="7"/>
      <c r="P140" s="7"/>
      <c r="Q140" s="7"/>
    </row>
    <row r="141" spans="1:17" ht="15.75" customHeight="1">
      <c r="A141" s="29"/>
      <c r="B141" s="7"/>
      <c r="C141" s="7"/>
      <c r="D141" s="7"/>
      <c r="E141" s="7"/>
      <c r="F141" s="7"/>
      <c r="G141" s="7"/>
      <c r="H141" s="7"/>
      <c r="I141" s="7"/>
      <c r="J141" s="7"/>
      <c r="K141" s="7"/>
      <c r="L141" s="7"/>
      <c r="M141" s="7"/>
      <c r="N141" s="7"/>
      <c r="O141" s="7"/>
      <c r="P141" s="7"/>
      <c r="Q141" s="7"/>
    </row>
    <row r="142" spans="1:17" ht="15.75" customHeight="1">
      <c r="A142" s="29"/>
      <c r="B142" s="7"/>
      <c r="C142" s="7"/>
      <c r="D142" s="7"/>
      <c r="E142" s="7"/>
      <c r="F142" s="7"/>
      <c r="G142" s="7"/>
      <c r="H142" s="7"/>
      <c r="I142" s="7"/>
      <c r="J142" s="7"/>
      <c r="K142" s="7"/>
      <c r="L142" s="7"/>
      <c r="M142" s="7"/>
      <c r="N142" s="7"/>
      <c r="O142" s="7"/>
      <c r="P142" s="7"/>
      <c r="Q142" s="7"/>
    </row>
    <row r="143" spans="1:17" ht="15.75" customHeight="1">
      <c r="A143" s="29"/>
      <c r="B143" s="7"/>
      <c r="C143" s="7"/>
      <c r="D143" s="7"/>
      <c r="E143" s="7"/>
      <c r="F143" s="7"/>
      <c r="G143" s="7"/>
      <c r="H143" s="7"/>
      <c r="I143" s="7"/>
      <c r="J143" s="7"/>
      <c r="K143" s="7"/>
      <c r="L143" s="7"/>
      <c r="M143" s="7"/>
      <c r="N143" s="7"/>
      <c r="O143" s="7"/>
      <c r="P143" s="7"/>
      <c r="Q143" s="7"/>
    </row>
    <row r="144" spans="1:17" ht="15.75" customHeight="1">
      <c r="A144" s="29"/>
      <c r="B144" s="7"/>
      <c r="C144" s="7"/>
      <c r="D144" s="7"/>
      <c r="E144" s="7"/>
      <c r="F144" s="7"/>
      <c r="G144" s="7"/>
      <c r="H144" s="7"/>
      <c r="I144" s="7"/>
      <c r="J144" s="7"/>
      <c r="K144" s="7"/>
      <c r="L144" s="7"/>
      <c r="M144" s="7"/>
      <c r="N144" s="7"/>
      <c r="O144" s="7"/>
      <c r="P144" s="7"/>
      <c r="Q144" s="7"/>
    </row>
    <row r="145" spans="1:17" ht="15.75" customHeight="1">
      <c r="A145" s="29"/>
      <c r="B145" s="7"/>
      <c r="C145" s="7"/>
      <c r="D145" s="7"/>
      <c r="E145" s="7"/>
      <c r="F145" s="7"/>
      <c r="G145" s="7"/>
      <c r="H145" s="7"/>
      <c r="I145" s="7"/>
      <c r="J145" s="7"/>
      <c r="K145" s="7"/>
      <c r="L145" s="7"/>
      <c r="M145" s="7"/>
      <c r="N145" s="7"/>
      <c r="O145" s="7"/>
      <c r="P145" s="7"/>
      <c r="Q145" s="7"/>
    </row>
    <row r="146" spans="1:17" ht="15.75" customHeight="1">
      <c r="A146" s="29"/>
      <c r="B146" s="7"/>
      <c r="C146" s="7"/>
      <c r="D146" s="7"/>
      <c r="E146" s="7"/>
      <c r="F146" s="7"/>
      <c r="G146" s="7"/>
      <c r="H146" s="7"/>
      <c r="I146" s="7"/>
      <c r="J146" s="7"/>
      <c r="K146" s="7"/>
      <c r="L146" s="7"/>
      <c r="M146" s="7"/>
      <c r="N146" s="7"/>
      <c r="O146" s="7"/>
      <c r="P146" s="7"/>
      <c r="Q146" s="7"/>
    </row>
    <row r="147" spans="1:17" ht="15.75" customHeight="1">
      <c r="A147" s="29"/>
      <c r="B147" s="7"/>
      <c r="C147" s="7"/>
      <c r="D147" s="7"/>
      <c r="E147" s="7"/>
      <c r="F147" s="7"/>
      <c r="G147" s="7"/>
      <c r="H147" s="7"/>
      <c r="I147" s="7"/>
      <c r="J147" s="7"/>
      <c r="K147" s="7"/>
      <c r="L147" s="7"/>
      <c r="M147" s="7"/>
      <c r="N147" s="7"/>
      <c r="O147" s="7"/>
      <c r="P147" s="7"/>
      <c r="Q147" s="7"/>
    </row>
    <row r="148" spans="1:17" ht="15.75" customHeight="1">
      <c r="A148" s="29"/>
      <c r="B148" s="7"/>
      <c r="C148" s="7"/>
      <c r="D148" s="7"/>
      <c r="E148" s="7"/>
      <c r="F148" s="7"/>
      <c r="G148" s="7"/>
      <c r="H148" s="7"/>
      <c r="I148" s="7"/>
      <c r="J148" s="7"/>
      <c r="K148" s="7"/>
      <c r="L148" s="7"/>
      <c r="M148" s="7"/>
      <c r="N148" s="7"/>
      <c r="O148" s="7"/>
      <c r="P148" s="7"/>
      <c r="Q148" s="7"/>
    </row>
    <row r="149" spans="1:17" ht="15.75" customHeight="1">
      <c r="A149" s="29"/>
      <c r="B149" s="7"/>
      <c r="C149" s="7"/>
      <c r="D149" s="7"/>
      <c r="E149" s="7"/>
      <c r="F149" s="7"/>
      <c r="G149" s="7"/>
      <c r="H149" s="7"/>
      <c r="I149" s="7"/>
      <c r="J149" s="7"/>
      <c r="K149" s="7"/>
      <c r="L149" s="7"/>
      <c r="M149" s="7"/>
      <c r="N149" s="7"/>
      <c r="O149" s="7"/>
      <c r="P149" s="7"/>
      <c r="Q149" s="7"/>
    </row>
    <row r="150" spans="1:17" ht="15.75" customHeight="1">
      <c r="A150" s="29"/>
      <c r="B150" s="7"/>
      <c r="C150" s="7"/>
      <c r="D150" s="7"/>
      <c r="E150" s="7"/>
      <c r="F150" s="7"/>
      <c r="G150" s="7"/>
      <c r="H150" s="7"/>
      <c r="I150" s="7"/>
      <c r="J150" s="7"/>
      <c r="K150" s="7"/>
      <c r="L150" s="7"/>
      <c r="M150" s="7"/>
      <c r="N150" s="7"/>
      <c r="O150" s="7"/>
      <c r="P150" s="7"/>
      <c r="Q150" s="7"/>
    </row>
    <row r="151" spans="1:17" ht="15.75" customHeight="1">
      <c r="A151" s="29"/>
      <c r="B151" s="7"/>
      <c r="C151" s="7"/>
      <c r="D151" s="7"/>
      <c r="E151" s="7"/>
      <c r="F151" s="7"/>
      <c r="G151" s="7"/>
      <c r="H151" s="7"/>
      <c r="I151" s="7"/>
      <c r="J151" s="7"/>
      <c r="K151" s="7"/>
      <c r="L151" s="7"/>
      <c r="M151" s="7"/>
      <c r="N151" s="7"/>
      <c r="O151" s="7"/>
      <c r="P151" s="7"/>
      <c r="Q151" s="7"/>
    </row>
    <row r="152" spans="1:17" ht="15.75" customHeight="1">
      <c r="A152" s="29"/>
      <c r="B152" s="7"/>
      <c r="C152" s="7"/>
      <c r="D152" s="7"/>
      <c r="E152" s="7"/>
      <c r="F152" s="7"/>
      <c r="G152" s="7"/>
      <c r="H152" s="7"/>
      <c r="I152" s="7"/>
      <c r="J152" s="7"/>
      <c r="K152" s="7"/>
      <c r="L152" s="7"/>
      <c r="M152" s="7"/>
      <c r="N152" s="7"/>
      <c r="O152" s="7"/>
      <c r="P152" s="7"/>
      <c r="Q152" s="7"/>
    </row>
    <row r="153" spans="1:17" ht="15.75" customHeight="1">
      <c r="A153" s="29"/>
      <c r="B153" s="7"/>
      <c r="C153" s="7"/>
      <c r="D153" s="7"/>
      <c r="E153" s="7"/>
      <c r="F153" s="7"/>
      <c r="G153" s="7"/>
      <c r="H153" s="7"/>
      <c r="I153" s="7"/>
      <c r="J153" s="7"/>
      <c r="K153" s="7"/>
      <c r="L153" s="7"/>
      <c r="M153" s="7"/>
      <c r="N153" s="7"/>
      <c r="O153" s="7"/>
      <c r="P153" s="7"/>
      <c r="Q153" s="7"/>
    </row>
    <row r="154" spans="1:17" ht="15.75" customHeight="1">
      <c r="A154" s="29"/>
      <c r="B154" s="7"/>
      <c r="C154" s="7"/>
      <c r="D154" s="7"/>
      <c r="E154" s="7"/>
      <c r="F154" s="7"/>
      <c r="G154" s="7"/>
      <c r="H154" s="7"/>
      <c r="I154" s="7"/>
      <c r="J154" s="7"/>
      <c r="K154" s="7"/>
      <c r="L154" s="7"/>
      <c r="M154" s="7"/>
      <c r="N154" s="7"/>
      <c r="O154" s="7"/>
      <c r="P154" s="7"/>
      <c r="Q154" s="7"/>
    </row>
    <row r="155" spans="1:17" ht="15.75" customHeight="1">
      <c r="A155" s="29"/>
      <c r="B155" s="7"/>
      <c r="C155" s="7"/>
      <c r="D155" s="7"/>
      <c r="E155" s="7"/>
      <c r="F155" s="7"/>
      <c r="G155" s="7"/>
      <c r="H155" s="7"/>
      <c r="I155" s="7"/>
      <c r="J155" s="7"/>
      <c r="K155" s="7"/>
      <c r="L155" s="7"/>
      <c r="M155" s="7"/>
      <c r="N155" s="7"/>
      <c r="O155" s="7"/>
      <c r="P155" s="7"/>
      <c r="Q155" s="7"/>
    </row>
    <row r="156" spans="1:17" ht="15.75" customHeight="1">
      <c r="A156" s="29"/>
      <c r="B156" s="7"/>
      <c r="C156" s="7"/>
      <c r="D156" s="7"/>
      <c r="E156" s="7"/>
      <c r="F156" s="7"/>
      <c r="G156" s="7"/>
      <c r="H156" s="7"/>
      <c r="I156" s="7"/>
      <c r="J156" s="7"/>
      <c r="K156" s="7"/>
      <c r="L156" s="7"/>
      <c r="M156" s="7"/>
      <c r="N156" s="7"/>
      <c r="O156" s="7"/>
      <c r="P156" s="7"/>
      <c r="Q156" s="7"/>
    </row>
    <row r="157" spans="1:17" ht="15.75" customHeight="1">
      <c r="A157" s="29"/>
      <c r="B157" s="7"/>
      <c r="C157" s="7"/>
      <c r="D157" s="7"/>
      <c r="E157" s="7"/>
      <c r="F157" s="7"/>
      <c r="G157" s="7"/>
      <c r="H157" s="7"/>
      <c r="I157" s="7"/>
      <c r="J157" s="7"/>
      <c r="K157" s="7"/>
      <c r="L157" s="7"/>
      <c r="M157" s="7"/>
      <c r="N157" s="7"/>
      <c r="O157" s="7"/>
      <c r="P157" s="7"/>
      <c r="Q157" s="7"/>
    </row>
    <row r="158" spans="1:17" ht="15.75" customHeight="1">
      <c r="A158" s="29"/>
      <c r="B158" s="7"/>
      <c r="C158" s="7"/>
      <c r="D158" s="7"/>
      <c r="E158" s="7"/>
      <c r="F158" s="7"/>
      <c r="G158" s="7"/>
      <c r="H158" s="7"/>
      <c r="I158" s="7"/>
      <c r="J158" s="7"/>
      <c r="K158" s="7"/>
      <c r="L158" s="7"/>
      <c r="M158" s="7"/>
      <c r="N158" s="7"/>
      <c r="O158" s="7"/>
      <c r="P158" s="7"/>
      <c r="Q158" s="7"/>
    </row>
    <row r="159" spans="7:17" ht="15.75" customHeight="1">
      <c r="G159" s="7"/>
      <c r="H159" s="7"/>
      <c r="I159" s="7"/>
      <c r="J159" s="7"/>
      <c r="K159" s="7"/>
      <c r="L159" s="7"/>
      <c r="M159" s="7"/>
      <c r="N159" s="7"/>
      <c r="O159" s="7"/>
      <c r="P159" s="7"/>
      <c r="Q159" s="7"/>
    </row>
    <row r="160" spans="7:17" ht="15.75" customHeight="1">
      <c r="G160" s="7"/>
      <c r="H160" s="7"/>
      <c r="I160" s="7"/>
      <c r="J160" s="7"/>
      <c r="K160" s="7"/>
      <c r="L160" s="7"/>
      <c r="M160" s="7"/>
      <c r="N160" s="7"/>
      <c r="O160" s="7"/>
      <c r="P160" s="7"/>
      <c r="Q160" s="7"/>
    </row>
    <row r="161" spans="7:17" ht="15.75" customHeight="1">
      <c r="G161" s="7"/>
      <c r="H161" s="7"/>
      <c r="I161" s="7"/>
      <c r="J161" s="7"/>
      <c r="K161" s="7"/>
      <c r="L161" s="7"/>
      <c r="M161" s="7"/>
      <c r="N161" s="7"/>
      <c r="O161" s="7"/>
      <c r="P161" s="7"/>
      <c r="Q161" s="7"/>
    </row>
    <row r="162" spans="7:17" ht="15.75" customHeight="1">
      <c r="G162" s="7"/>
      <c r="H162" s="7"/>
      <c r="I162" s="7"/>
      <c r="J162" s="7"/>
      <c r="K162" s="7"/>
      <c r="L162" s="7"/>
      <c r="M162" s="7"/>
      <c r="N162" s="7"/>
      <c r="O162" s="7"/>
      <c r="P162" s="7"/>
      <c r="Q162" s="7"/>
    </row>
    <row r="163" spans="7:17" ht="15.75" customHeight="1">
      <c r="G163" s="7"/>
      <c r="H163" s="7"/>
      <c r="I163" s="7"/>
      <c r="J163" s="7"/>
      <c r="K163" s="7"/>
      <c r="L163" s="7"/>
      <c r="M163" s="7"/>
      <c r="N163" s="7"/>
      <c r="O163" s="7"/>
      <c r="P163" s="7"/>
      <c r="Q163" s="7"/>
    </row>
    <row r="164" spans="7:17" ht="15.75" customHeight="1">
      <c r="G164" s="7"/>
      <c r="H164" s="7"/>
      <c r="I164" s="7"/>
      <c r="J164" s="7"/>
      <c r="K164" s="7"/>
      <c r="L164" s="7"/>
      <c r="M164" s="7"/>
      <c r="N164" s="7"/>
      <c r="O164" s="7"/>
      <c r="P164" s="7"/>
      <c r="Q164" s="7"/>
    </row>
    <row r="165" spans="7:17" ht="15.75" customHeight="1">
      <c r="G165" s="7"/>
      <c r="H165" s="7"/>
      <c r="I165" s="7"/>
      <c r="J165" s="7"/>
      <c r="K165" s="7"/>
      <c r="L165" s="7"/>
      <c r="M165" s="7"/>
      <c r="N165" s="7"/>
      <c r="O165" s="7"/>
      <c r="P165" s="7"/>
      <c r="Q165" s="7"/>
    </row>
    <row r="166" spans="7:17" ht="15.75" customHeight="1">
      <c r="G166" s="7"/>
      <c r="H166" s="7"/>
      <c r="I166" s="7"/>
      <c r="J166" s="7"/>
      <c r="K166" s="7"/>
      <c r="L166" s="7"/>
      <c r="M166" s="7"/>
      <c r="N166" s="7"/>
      <c r="O166" s="7"/>
      <c r="P166" s="7"/>
      <c r="Q166" s="7"/>
    </row>
    <row r="167" spans="7:17" ht="15.75" customHeight="1">
      <c r="G167" s="7"/>
      <c r="H167" s="7"/>
      <c r="I167" s="7"/>
      <c r="J167" s="7"/>
      <c r="K167" s="7"/>
      <c r="L167" s="7"/>
      <c r="M167" s="7"/>
      <c r="N167" s="7"/>
      <c r="O167" s="7"/>
      <c r="P167" s="7"/>
      <c r="Q167" s="7"/>
    </row>
    <row r="168" spans="7:17" ht="15.75" customHeight="1">
      <c r="G168" s="7"/>
      <c r="H168" s="7"/>
      <c r="I168" s="7"/>
      <c r="J168" s="7"/>
      <c r="K168" s="7"/>
      <c r="L168" s="7"/>
      <c r="M168" s="7"/>
      <c r="N168" s="7"/>
      <c r="O168" s="7"/>
      <c r="P168" s="7"/>
      <c r="Q168" s="7"/>
    </row>
    <row r="169" spans="7:17" ht="15.75" customHeight="1">
      <c r="G169" s="7"/>
      <c r="H169" s="7"/>
      <c r="I169" s="7"/>
      <c r="J169" s="7"/>
      <c r="K169" s="7"/>
      <c r="L169" s="7"/>
      <c r="M169" s="7"/>
      <c r="N169" s="7"/>
      <c r="O169" s="7"/>
      <c r="P169" s="7"/>
      <c r="Q169" s="7"/>
    </row>
    <row r="170" spans="7:17" ht="15.75" customHeight="1">
      <c r="G170" s="7"/>
      <c r="H170" s="7"/>
      <c r="I170" s="7"/>
      <c r="J170" s="7"/>
      <c r="K170" s="7"/>
      <c r="L170" s="7"/>
      <c r="M170" s="7"/>
      <c r="N170" s="7"/>
      <c r="O170" s="7"/>
      <c r="P170" s="7"/>
      <c r="Q170" s="7"/>
    </row>
    <row r="171" spans="7:17" ht="15.75" customHeight="1">
      <c r="G171" s="7"/>
      <c r="H171" s="7"/>
      <c r="I171" s="7"/>
      <c r="J171" s="7"/>
      <c r="K171" s="7"/>
      <c r="L171" s="7"/>
      <c r="M171" s="7"/>
      <c r="N171" s="7"/>
      <c r="O171" s="7"/>
      <c r="P171" s="7"/>
      <c r="Q171" s="7"/>
    </row>
    <row r="172" spans="7:17" ht="15.75" customHeight="1">
      <c r="G172" s="7"/>
      <c r="H172" s="7"/>
      <c r="I172" s="7"/>
      <c r="J172" s="7"/>
      <c r="K172" s="7"/>
      <c r="L172" s="7"/>
      <c r="M172" s="7"/>
      <c r="N172" s="7"/>
      <c r="O172" s="7"/>
      <c r="P172" s="7"/>
      <c r="Q172" s="7"/>
    </row>
    <row r="173" spans="7:17" ht="15.75" customHeight="1">
      <c r="G173" s="7"/>
      <c r="H173" s="7"/>
      <c r="I173" s="7"/>
      <c r="J173" s="7"/>
      <c r="K173" s="7"/>
      <c r="L173" s="7"/>
      <c r="M173" s="7"/>
      <c r="N173" s="7"/>
      <c r="O173" s="7"/>
      <c r="P173" s="7"/>
      <c r="Q173" s="7"/>
    </row>
    <row r="174" spans="7:17" ht="15.75" customHeight="1">
      <c r="G174" s="7"/>
      <c r="H174" s="7"/>
      <c r="I174" s="7"/>
      <c r="J174" s="7"/>
      <c r="K174" s="7"/>
      <c r="L174" s="7"/>
      <c r="M174" s="7"/>
      <c r="N174" s="7"/>
      <c r="O174" s="7"/>
      <c r="P174" s="7"/>
      <c r="Q174" s="7"/>
    </row>
    <row r="175" spans="7:17" ht="15.75" customHeight="1">
      <c r="G175" s="7"/>
      <c r="H175" s="7"/>
      <c r="I175" s="7"/>
      <c r="J175" s="7"/>
      <c r="K175" s="7"/>
      <c r="L175" s="7"/>
      <c r="M175" s="7"/>
      <c r="N175" s="7"/>
      <c r="O175" s="7"/>
      <c r="P175" s="7"/>
      <c r="Q175" s="7"/>
    </row>
    <row r="176" spans="7:17" ht="15.75" customHeight="1">
      <c r="G176" s="7"/>
      <c r="H176" s="7"/>
      <c r="I176" s="7"/>
      <c r="J176" s="7"/>
      <c r="K176" s="7"/>
      <c r="L176" s="7"/>
      <c r="M176" s="7"/>
      <c r="N176" s="7"/>
      <c r="O176" s="7"/>
      <c r="P176" s="7"/>
      <c r="Q176" s="7"/>
    </row>
    <row r="177" spans="7:17" ht="15.75" customHeight="1">
      <c r="G177" s="7"/>
      <c r="H177" s="7"/>
      <c r="I177" s="7"/>
      <c r="J177" s="7"/>
      <c r="K177" s="7"/>
      <c r="L177" s="7"/>
      <c r="M177" s="7"/>
      <c r="N177" s="7"/>
      <c r="O177" s="7"/>
      <c r="P177" s="7"/>
      <c r="Q177" s="7"/>
    </row>
    <row r="178" spans="7:17" ht="15.75" customHeight="1">
      <c r="G178" s="7"/>
      <c r="H178" s="7"/>
      <c r="I178" s="7"/>
      <c r="J178" s="7"/>
      <c r="K178" s="7"/>
      <c r="L178" s="7"/>
      <c r="M178" s="7"/>
      <c r="N178" s="7"/>
      <c r="O178" s="7"/>
      <c r="P178" s="7"/>
      <c r="Q178" s="7"/>
    </row>
    <row r="179" spans="7:17" ht="15.75" customHeight="1">
      <c r="G179" s="7"/>
      <c r="H179" s="7"/>
      <c r="I179" s="7"/>
      <c r="J179" s="7"/>
      <c r="K179" s="7"/>
      <c r="L179" s="7"/>
      <c r="M179" s="7"/>
      <c r="N179" s="7"/>
      <c r="O179" s="7"/>
      <c r="P179" s="7"/>
      <c r="Q179" s="7"/>
    </row>
    <row r="180" spans="7:17" ht="15.75" customHeight="1">
      <c r="G180" s="7"/>
      <c r="H180" s="7"/>
      <c r="I180" s="7"/>
      <c r="J180" s="7"/>
      <c r="K180" s="7"/>
      <c r="L180" s="7"/>
      <c r="M180" s="7"/>
      <c r="N180" s="7"/>
      <c r="O180" s="7"/>
      <c r="P180" s="7"/>
      <c r="Q180" s="7"/>
    </row>
    <row r="181" spans="7:17" ht="15.75" customHeight="1">
      <c r="G181" s="7"/>
      <c r="H181" s="7"/>
      <c r="I181" s="7"/>
      <c r="J181" s="7"/>
      <c r="K181" s="7"/>
      <c r="L181" s="7"/>
      <c r="M181" s="7"/>
      <c r="N181" s="7"/>
      <c r="O181" s="7"/>
      <c r="P181" s="7"/>
      <c r="Q181" s="7"/>
    </row>
    <row r="182" spans="7:12" ht="15.75" customHeight="1">
      <c r="G182" s="7"/>
      <c r="H182" s="7"/>
      <c r="I182" s="7"/>
      <c r="J182" s="7"/>
      <c r="K182" s="7"/>
      <c r="L182" s="7"/>
    </row>
  </sheetData>
  <sheetProtection password="F786" sheet="1" objects="1" scenarios="1" formatRows="0"/>
  <mergeCells count="22">
    <mergeCell ref="A1:F1"/>
    <mergeCell ref="A2:E2"/>
    <mergeCell ref="A3:E3"/>
    <mergeCell ref="C4:D4"/>
    <mergeCell ref="M4:M6"/>
    <mergeCell ref="A5:D5"/>
    <mergeCell ref="K5:K7"/>
    <mergeCell ref="L5:L7"/>
    <mergeCell ref="C6:D6"/>
    <mergeCell ref="C7:D7"/>
    <mergeCell ref="C8:D8"/>
    <mergeCell ref="C9:D9"/>
    <mergeCell ref="C10:D10"/>
    <mergeCell ref="C11:D11"/>
    <mergeCell ref="C12:D12"/>
    <mergeCell ref="A13:D13"/>
    <mergeCell ref="C14:D14"/>
    <mergeCell ref="C15:D15"/>
    <mergeCell ref="A16:C16"/>
    <mergeCell ref="A18:D18"/>
    <mergeCell ref="C19:D19"/>
    <mergeCell ref="C20:D20"/>
  </mergeCells>
  <dataValidations count="4">
    <dataValidation type="whole" operator="greaterThanOrEqual" allowBlank="1" showErrorMessage="1" errorTitle="Conteúdo Inválido" error="Digite apenas números inteiros ou deixe em branco." sqref="C14:D15">
      <formula1>0</formula1>
    </dataValidation>
    <dataValidation type="decimal" operator="greaterThanOrEqual" allowBlank="1" showErrorMessage="1" errorTitle="Conteúdo Inválido" error="Digite apenas números ou deixe em branco." sqref="C6:D12">
      <formula1>0</formula1>
    </dataValidation>
    <dataValidation operator="greaterThanOrEqual" allowBlank="1" showErrorMessage="1" sqref="E6:E12 E14:E15 E17 E19:E20">
      <formula1>0</formula1>
    </dataValidation>
    <dataValidation type="list" allowBlank="1" showErrorMessage="1" errorTitle="CONTEÚDO INVÁLIDO" error="Selecione apenas &quot;SIM&quot;, &quot;NÃO&quot; ou DEL para limpar o campo.&#10;" sqref="C17 C19:C20">
      <formula1>$A$24:$A$26</formula1>
      <formula2>0</formula2>
    </dataValidation>
  </dataValidations>
  <printOptions/>
  <pageMargins left="0.5118055555555555" right="0.5118055555555555" top="0.7875" bottom="0.78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Plan8">
    <tabColor indexed="31"/>
  </sheetPr>
  <dimension ref="A1:AA54"/>
  <sheetViews>
    <sheetView workbookViewId="0" topLeftCell="A5">
      <selection activeCell="C5" sqref="C5"/>
    </sheetView>
  </sheetViews>
  <sheetFormatPr defaultColWidth="13.7109375" defaultRowHeight="15.75" customHeight="1"/>
  <cols>
    <col min="1" max="1" width="14.421875" style="154" customWidth="1"/>
    <col min="2" max="2" width="74.8515625" style="32" customWidth="1"/>
    <col min="3" max="3" width="17.28125" style="32" customWidth="1"/>
    <col min="4" max="4" width="58.421875" style="32" customWidth="1"/>
    <col min="5" max="5" width="7.8515625" style="32" hidden="1" customWidth="1"/>
    <col min="6" max="6" width="9.28125" style="32" hidden="1" customWidth="1"/>
    <col min="7" max="7" width="3.28125" style="32" hidden="1" customWidth="1"/>
    <col min="8" max="16384" width="14.421875" style="32" customWidth="1"/>
  </cols>
  <sheetData>
    <row r="1" spans="1:6" s="1" customFormat="1" ht="33" customHeight="1" hidden="1">
      <c r="A1" s="33" t="s">
        <v>0</v>
      </c>
      <c r="B1" s="33"/>
      <c r="C1" s="33"/>
      <c r="D1" s="33"/>
      <c r="E1" s="33"/>
      <c r="F1" s="33"/>
    </row>
    <row r="2" spans="1:7" s="1" customFormat="1" ht="93.75" customHeight="1">
      <c r="A2" s="129" t="s">
        <v>213</v>
      </c>
      <c r="B2" s="129"/>
      <c r="C2" s="129"/>
      <c r="D2" s="129"/>
      <c r="E2" s="5"/>
      <c r="F2" s="5"/>
      <c r="G2" s="5"/>
    </row>
    <row r="3" spans="1:25" ht="21" customHeight="1">
      <c r="A3" s="134" t="s">
        <v>251</v>
      </c>
      <c r="B3" s="134"/>
      <c r="C3" s="134"/>
      <c r="D3" s="134"/>
      <c r="E3" s="155"/>
      <c r="F3" s="156"/>
      <c r="G3" s="156"/>
      <c r="H3" s="156"/>
      <c r="I3" s="61"/>
      <c r="J3" s="61"/>
      <c r="K3" s="61"/>
      <c r="L3" s="61"/>
      <c r="M3" s="61"/>
      <c r="N3" s="61"/>
      <c r="O3" s="61"/>
      <c r="P3" s="61"/>
      <c r="Q3" s="61"/>
      <c r="R3" s="61"/>
      <c r="S3" s="61"/>
      <c r="T3" s="61"/>
      <c r="U3" s="61"/>
      <c r="V3" s="61"/>
      <c r="W3" s="61"/>
      <c r="X3" s="61"/>
      <c r="Y3" s="61"/>
    </row>
    <row r="4" spans="1:25" s="158" customFormat="1" ht="24" customHeight="1">
      <c r="A4" s="8" t="s">
        <v>3</v>
      </c>
      <c r="B4" s="8" t="s">
        <v>4</v>
      </c>
      <c r="C4" s="8" t="s">
        <v>5</v>
      </c>
      <c r="D4" s="136" t="s">
        <v>6</v>
      </c>
      <c r="E4" s="157" t="s">
        <v>7</v>
      </c>
      <c r="F4" s="26" t="s">
        <v>8</v>
      </c>
      <c r="G4" s="24"/>
      <c r="H4" s="24"/>
      <c r="I4" s="24"/>
      <c r="J4" s="24"/>
      <c r="K4" s="24"/>
      <c r="L4" s="24"/>
      <c r="M4" s="24"/>
      <c r="N4" s="24"/>
      <c r="O4" s="24"/>
      <c r="P4" s="24"/>
      <c r="Q4" s="24"/>
      <c r="R4" s="24"/>
      <c r="S4" s="24"/>
      <c r="T4" s="24"/>
      <c r="U4" s="24"/>
      <c r="V4" s="24"/>
      <c r="W4" s="24"/>
      <c r="X4" s="24"/>
      <c r="Y4" s="24"/>
    </row>
    <row r="5" spans="1:25" s="67" customFormat="1" ht="31.5" customHeight="1">
      <c r="A5" s="13">
        <v>154</v>
      </c>
      <c r="B5" s="40" t="s">
        <v>252</v>
      </c>
      <c r="C5" s="15">
        <v>62</v>
      </c>
      <c r="D5" s="42"/>
      <c r="E5" s="143">
        <f aca="true" t="shared" si="0" ref="E5:E12">COUNTIF(C5,"&gt;=0")</f>
        <v>1</v>
      </c>
      <c r="F5" s="18">
        <v>1</v>
      </c>
      <c r="G5" s="57" t="s">
        <v>13</v>
      </c>
      <c r="H5" s="57"/>
      <c r="I5" s="57"/>
      <c r="J5" s="57"/>
      <c r="K5" s="57"/>
      <c r="L5" s="57"/>
      <c r="M5" s="57"/>
      <c r="N5" s="57"/>
      <c r="O5" s="57"/>
      <c r="P5" s="57"/>
      <c r="Q5" s="57"/>
      <c r="R5" s="57"/>
      <c r="S5" s="57"/>
      <c r="T5" s="57"/>
      <c r="U5" s="57"/>
      <c r="V5" s="57"/>
      <c r="W5" s="57"/>
      <c r="X5" s="57"/>
      <c r="Y5" s="57"/>
    </row>
    <row r="6" spans="1:25" s="67" customFormat="1" ht="31.5" customHeight="1">
      <c r="A6" s="13">
        <v>155</v>
      </c>
      <c r="B6" s="40" t="s">
        <v>253</v>
      </c>
      <c r="C6" s="15">
        <v>20</v>
      </c>
      <c r="D6" s="16"/>
      <c r="E6" s="13">
        <f t="shared" si="0"/>
        <v>1</v>
      </c>
      <c r="F6" s="18">
        <v>1</v>
      </c>
      <c r="G6" s="57" t="s">
        <v>13</v>
      </c>
      <c r="H6" s="57"/>
      <c r="I6" s="57"/>
      <c r="J6" s="57"/>
      <c r="K6" s="57"/>
      <c r="L6" s="57"/>
      <c r="M6" s="57"/>
      <c r="N6" s="57"/>
      <c r="O6" s="57"/>
      <c r="P6" s="57"/>
      <c r="Q6" s="57"/>
      <c r="R6" s="57"/>
      <c r="S6" s="57"/>
      <c r="T6" s="57"/>
      <c r="U6" s="57"/>
      <c r="V6" s="57"/>
      <c r="W6" s="57"/>
      <c r="X6" s="57"/>
      <c r="Y6" s="57"/>
    </row>
    <row r="7" spans="1:25" s="67" customFormat="1" ht="31.5" customHeight="1">
      <c r="A7" s="13">
        <v>156</v>
      </c>
      <c r="B7" s="40" t="s">
        <v>254</v>
      </c>
      <c r="C7" s="15">
        <v>2</v>
      </c>
      <c r="D7" s="16"/>
      <c r="E7" s="13">
        <f t="shared" si="0"/>
        <v>1</v>
      </c>
      <c r="F7" s="18">
        <v>1</v>
      </c>
      <c r="G7" s="57" t="s">
        <v>13</v>
      </c>
      <c r="H7" s="57"/>
      <c r="I7" s="57"/>
      <c r="J7" s="57"/>
      <c r="K7" s="57"/>
      <c r="L7" s="57"/>
      <c r="M7" s="57"/>
      <c r="N7" s="57"/>
      <c r="O7" s="57"/>
      <c r="P7" s="57"/>
      <c r="Q7" s="57"/>
      <c r="R7" s="57"/>
      <c r="S7" s="57"/>
      <c r="T7" s="57"/>
      <c r="U7" s="57"/>
      <c r="V7" s="57"/>
      <c r="W7" s="57"/>
      <c r="X7" s="57"/>
      <c r="Y7" s="57"/>
    </row>
    <row r="8" spans="1:25" s="67" customFormat="1" ht="31.5" customHeight="1">
      <c r="A8" s="13">
        <v>157</v>
      </c>
      <c r="B8" s="40" t="s">
        <v>255</v>
      </c>
      <c r="C8" s="15">
        <v>5</v>
      </c>
      <c r="D8" s="16"/>
      <c r="E8" s="13">
        <f t="shared" si="0"/>
        <v>1</v>
      </c>
      <c r="F8" s="18">
        <v>1</v>
      </c>
      <c r="G8" s="57" t="s">
        <v>13</v>
      </c>
      <c r="H8" s="57"/>
      <c r="I8" s="57"/>
      <c r="J8" s="57"/>
      <c r="K8" s="57"/>
      <c r="L8" s="57"/>
      <c r="M8" s="57"/>
      <c r="N8" s="57"/>
      <c r="O8" s="57"/>
      <c r="P8" s="57"/>
      <c r="Q8" s="57"/>
      <c r="R8" s="57"/>
      <c r="S8" s="57"/>
      <c r="T8" s="57"/>
      <c r="U8" s="57"/>
      <c r="V8" s="57"/>
      <c r="W8" s="57"/>
      <c r="X8" s="57"/>
      <c r="Y8" s="57"/>
    </row>
    <row r="9" spans="1:25" s="67" customFormat="1" ht="31.5" customHeight="1">
      <c r="A9" s="13">
        <v>158</v>
      </c>
      <c r="B9" s="40" t="s">
        <v>256</v>
      </c>
      <c r="C9" s="15">
        <v>14</v>
      </c>
      <c r="D9" s="16"/>
      <c r="E9" s="13">
        <f t="shared" si="0"/>
        <v>1</v>
      </c>
      <c r="F9" s="18">
        <v>1</v>
      </c>
      <c r="G9" s="57" t="s">
        <v>13</v>
      </c>
      <c r="H9" s="57"/>
      <c r="I9" s="57"/>
      <c r="J9" s="57"/>
      <c r="K9" s="57"/>
      <c r="L9" s="57"/>
      <c r="M9" s="57"/>
      <c r="N9" s="57"/>
      <c r="O9" s="57"/>
      <c r="P9" s="57"/>
      <c r="Q9" s="57"/>
      <c r="R9" s="57"/>
      <c r="S9" s="57"/>
      <c r="T9" s="57"/>
      <c r="U9" s="57"/>
      <c r="V9" s="57"/>
      <c r="W9" s="57"/>
      <c r="X9" s="57"/>
      <c r="Y9" s="57"/>
    </row>
    <row r="10" spans="1:25" s="67" customFormat="1" ht="31.5" customHeight="1">
      <c r="A10" s="13">
        <v>159</v>
      </c>
      <c r="B10" s="40" t="s">
        <v>257</v>
      </c>
      <c r="C10" s="15">
        <v>295</v>
      </c>
      <c r="D10" s="16"/>
      <c r="E10" s="13">
        <f t="shared" si="0"/>
        <v>1</v>
      </c>
      <c r="F10" s="18">
        <v>1</v>
      </c>
      <c r="G10" s="57" t="s">
        <v>13</v>
      </c>
      <c r="H10" s="57"/>
      <c r="I10" s="57"/>
      <c r="J10" s="57"/>
      <c r="K10" s="57"/>
      <c r="L10" s="57"/>
      <c r="M10" s="57"/>
      <c r="N10" s="57"/>
      <c r="O10" s="57"/>
      <c r="P10" s="57"/>
      <c r="Q10" s="57"/>
      <c r="R10" s="57"/>
      <c r="S10" s="57"/>
      <c r="T10" s="57"/>
      <c r="U10" s="57"/>
      <c r="V10" s="57"/>
      <c r="W10" s="57"/>
      <c r="X10" s="57"/>
      <c r="Y10" s="57"/>
    </row>
    <row r="11" spans="1:25" s="67" customFormat="1" ht="31.5" customHeight="1">
      <c r="A11" s="13">
        <v>160</v>
      </c>
      <c r="B11" s="40" t="s">
        <v>258</v>
      </c>
      <c r="C11" s="15">
        <v>300</v>
      </c>
      <c r="D11" s="16"/>
      <c r="E11" s="13">
        <f t="shared" si="0"/>
        <v>1</v>
      </c>
      <c r="F11" s="18">
        <v>1</v>
      </c>
      <c r="G11" s="57" t="s">
        <v>13</v>
      </c>
      <c r="H11" s="57"/>
      <c r="I11" s="57"/>
      <c r="J11" s="57"/>
      <c r="K11" s="57"/>
      <c r="L11" s="57"/>
      <c r="M11" s="57"/>
      <c r="N11" s="57"/>
      <c r="O11" s="57"/>
      <c r="P11" s="57"/>
      <c r="Q11" s="57"/>
      <c r="R11" s="57"/>
      <c r="S11" s="57"/>
      <c r="T11" s="57"/>
      <c r="U11" s="57"/>
      <c r="V11" s="57"/>
      <c r="W11" s="57"/>
      <c r="X11" s="57"/>
      <c r="Y11" s="57"/>
    </row>
    <row r="12" spans="1:25" s="67" customFormat="1" ht="31.5" customHeight="1">
      <c r="A12" s="13">
        <v>161</v>
      </c>
      <c r="B12" s="40" t="s">
        <v>259</v>
      </c>
      <c r="C12" s="15">
        <v>500</v>
      </c>
      <c r="D12" s="16"/>
      <c r="E12" s="13">
        <f t="shared" si="0"/>
        <v>1</v>
      </c>
      <c r="F12" s="18">
        <v>1</v>
      </c>
      <c r="G12" s="57" t="s">
        <v>13</v>
      </c>
      <c r="H12" s="57"/>
      <c r="I12" s="57"/>
      <c r="J12" s="57"/>
      <c r="K12" s="57"/>
      <c r="L12" s="57"/>
      <c r="M12" s="57"/>
      <c r="N12" s="57"/>
      <c r="O12" s="57"/>
      <c r="P12" s="57"/>
      <c r="Q12" s="57"/>
      <c r="R12" s="57"/>
      <c r="S12" s="57"/>
      <c r="T12" s="57"/>
      <c r="U12" s="57"/>
      <c r="V12" s="57"/>
      <c r="W12" s="57"/>
      <c r="X12" s="57"/>
      <c r="Y12" s="57"/>
    </row>
    <row r="13" spans="1:25" s="158" customFormat="1" ht="15.75" customHeight="1" hidden="1">
      <c r="A13" s="159"/>
      <c r="B13" s="24"/>
      <c r="C13" s="18" t="s">
        <v>42</v>
      </c>
      <c r="D13" s="18"/>
      <c r="E13" s="18">
        <f>SUM(E5:E12)</f>
        <v>8</v>
      </c>
      <c r="F13" s="18">
        <v>8</v>
      </c>
      <c r="G13" s="24"/>
      <c r="H13" s="24"/>
      <c r="I13" s="24"/>
      <c r="J13" s="24"/>
      <c r="K13" s="24"/>
      <c r="L13" s="24"/>
      <c r="M13" s="24"/>
      <c r="N13" s="24"/>
      <c r="O13" s="24"/>
      <c r="P13" s="24"/>
      <c r="Q13" s="24"/>
      <c r="R13" s="24"/>
      <c r="S13" s="24"/>
      <c r="T13" s="24"/>
      <c r="U13" s="24"/>
      <c r="V13" s="24"/>
      <c r="W13" s="24"/>
      <c r="X13" s="24"/>
      <c r="Y13" s="24"/>
    </row>
    <row r="14" spans="1:25" s="158" customFormat="1" ht="15.75" customHeight="1">
      <c r="A14" s="159"/>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1:25" s="158" customFormat="1" ht="15.75" customHeight="1">
      <c r="A15" s="159"/>
      <c r="B15" s="24"/>
      <c r="C15" s="24"/>
      <c r="D15" s="24"/>
      <c r="E15" s="24"/>
      <c r="F15" s="24"/>
      <c r="G15" s="24"/>
      <c r="H15" s="24"/>
      <c r="I15" s="24"/>
      <c r="J15" s="24"/>
      <c r="K15" s="24"/>
      <c r="L15" s="24"/>
      <c r="M15" s="24"/>
      <c r="N15" s="24"/>
      <c r="O15" s="24"/>
      <c r="P15" s="24"/>
      <c r="Q15" s="24"/>
      <c r="R15" s="24"/>
      <c r="S15" s="24"/>
      <c r="T15" s="24"/>
      <c r="U15" s="24"/>
      <c r="V15" s="24"/>
      <c r="W15" s="24"/>
      <c r="X15" s="24"/>
      <c r="Y15" s="24"/>
    </row>
    <row r="16" spans="1:25" s="158" customFormat="1" ht="15.75" customHeight="1">
      <c r="A16" s="159"/>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ht="15.75" customHeight="1">
      <c r="A17" s="160"/>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1:25" ht="15.75" customHeight="1">
      <c r="A18" s="160"/>
      <c r="B18" s="61"/>
      <c r="C18" s="61"/>
      <c r="D18" s="61"/>
      <c r="E18" s="61"/>
      <c r="F18" s="61"/>
      <c r="G18" s="61"/>
      <c r="H18" s="61"/>
      <c r="I18" s="61"/>
      <c r="J18" s="61"/>
      <c r="K18" s="61"/>
      <c r="L18" s="61"/>
      <c r="M18" s="61"/>
      <c r="N18" s="61"/>
      <c r="O18" s="61"/>
      <c r="P18" s="61"/>
      <c r="Q18" s="61"/>
      <c r="R18" s="61"/>
      <c r="S18" s="61"/>
      <c r="T18" s="61"/>
      <c r="U18" s="61"/>
      <c r="V18" s="61"/>
      <c r="W18" s="61"/>
      <c r="X18" s="61"/>
      <c r="Y18" s="61"/>
    </row>
    <row r="19" spans="1:25" ht="15.75" customHeight="1">
      <c r="A19" s="160"/>
      <c r="B19" s="61"/>
      <c r="C19" s="61"/>
      <c r="D19" s="61"/>
      <c r="E19" s="61"/>
      <c r="F19" s="61"/>
      <c r="G19" s="61"/>
      <c r="H19" s="61"/>
      <c r="I19" s="61"/>
      <c r="J19" s="61"/>
      <c r="K19" s="61"/>
      <c r="L19" s="61"/>
      <c r="M19" s="61"/>
      <c r="N19" s="61"/>
      <c r="O19" s="61"/>
      <c r="P19" s="61"/>
      <c r="Q19" s="61"/>
      <c r="R19" s="61"/>
      <c r="S19" s="61"/>
      <c r="T19" s="61"/>
      <c r="U19" s="61"/>
      <c r="V19" s="61"/>
      <c r="W19" s="61"/>
      <c r="X19" s="61"/>
      <c r="Y19" s="61"/>
    </row>
    <row r="20" spans="1:25" ht="15.75" customHeight="1">
      <c r="A20" s="160"/>
      <c r="B20" s="61"/>
      <c r="C20" s="61"/>
      <c r="D20" s="61"/>
      <c r="E20" s="61"/>
      <c r="F20" s="61"/>
      <c r="G20" s="61"/>
      <c r="H20" s="61"/>
      <c r="I20" s="61"/>
      <c r="J20" s="61"/>
      <c r="K20" s="61"/>
      <c r="L20" s="61"/>
      <c r="M20" s="61"/>
      <c r="N20" s="61"/>
      <c r="O20" s="61"/>
      <c r="P20" s="61"/>
      <c r="Q20" s="61"/>
      <c r="R20" s="61"/>
      <c r="S20" s="61"/>
      <c r="T20" s="61"/>
      <c r="U20" s="61"/>
      <c r="V20" s="61"/>
      <c r="W20" s="61"/>
      <c r="X20" s="61"/>
      <c r="Y20" s="61"/>
    </row>
    <row r="21" spans="1:25" ht="15.75" customHeight="1">
      <c r="A21" s="160"/>
      <c r="B21" s="61"/>
      <c r="C21" s="61"/>
      <c r="D21" s="61"/>
      <c r="E21" s="61"/>
      <c r="F21" s="61"/>
      <c r="G21" s="61"/>
      <c r="H21" s="61"/>
      <c r="I21" s="61"/>
      <c r="J21" s="61"/>
      <c r="K21" s="61"/>
      <c r="L21" s="61"/>
      <c r="M21" s="61"/>
      <c r="N21" s="61"/>
      <c r="O21" s="61"/>
      <c r="P21" s="61"/>
      <c r="Q21" s="61"/>
      <c r="R21" s="61"/>
      <c r="S21" s="61"/>
      <c r="T21" s="61"/>
      <c r="U21" s="61"/>
      <c r="V21" s="61"/>
      <c r="W21" s="61"/>
      <c r="X21" s="61"/>
      <c r="Y21" s="61"/>
    </row>
    <row r="22" spans="1:25" ht="15.75" customHeight="1">
      <c r="A22" s="160"/>
      <c r="B22" s="61"/>
      <c r="C22" s="61"/>
      <c r="D22" s="61"/>
      <c r="E22" s="61"/>
      <c r="F22" s="61"/>
      <c r="G22" s="61"/>
      <c r="H22" s="61"/>
      <c r="I22" s="61"/>
      <c r="J22" s="61"/>
      <c r="K22" s="61"/>
      <c r="L22" s="61"/>
      <c r="M22" s="61"/>
      <c r="N22" s="61"/>
      <c r="O22" s="61"/>
      <c r="P22" s="61"/>
      <c r="Q22" s="61"/>
      <c r="R22" s="61"/>
      <c r="S22" s="61"/>
      <c r="T22" s="61"/>
      <c r="U22" s="61"/>
      <c r="V22" s="61"/>
      <c r="W22" s="61"/>
      <c r="X22" s="61"/>
      <c r="Y22" s="61"/>
    </row>
    <row r="23" spans="1:25" ht="15.75" customHeight="1">
      <c r="A23" s="160"/>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1:25" ht="15.75" customHeight="1">
      <c r="A24" s="160"/>
      <c r="B24" s="61"/>
      <c r="C24" s="61"/>
      <c r="D24" s="61"/>
      <c r="E24" s="61"/>
      <c r="F24" s="61"/>
      <c r="G24" s="61"/>
      <c r="H24" s="61"/>
      <c r="I24" s="61"/>
      <c r="J24" s="61"/>
      <c r="K24" s="61"/>
      <c r="L24" s="61"/>
      <c r="M24" s="61"/>
      <c r="N24" s="61"/>
      <c r="O24" s="61"/>
      <c r="P24" s="61"/>
      <c r="Q24" s="61"/>
      <c r="R24" s="61"/>
      <c r="S24" s="61"/>
      <c r="T24" s="61"/>
      <c r="U24" s="61"/>
      <c r="V24" s="61"/>
      <c r="W24" s="61"/>
      <c r="X24" s="61"/>
      <c r="Y24" s="61"/>
    </row>
    <row r="25" spans="1:25" ht="15.75" customHeight="1">
      <c r="A25" s="160"/>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ht="15.75" customHeight="1">
      <c r="A26" s="160"/>
      <c r="B26" s="61"/>
      <c r="C26" s="61"/>
      <c r="D26" s="61"/>
      <c r="E26" s="61"/>
      <c r="F26" s="61"/>
      <c r="G26" s="61"/>
      <c r="H26" s="61"/>
      <c r="I26" s="61"/>
      <c r="J26" s="61"/>
      <c r="K26" s="61"/>
      <c r="L26" s="61"/>
      <c r="M26" s="61"/>
      <c r="N26" s="61"/>
      <c r="O26" s="61"/>
      <c r="P26" s="61"/>
      <c r="Q26" s="61"/>
      <c r="R26" s="61"/>
      <c r="S26" s="61"/>
      <c r="T26" s="61"/>
      <c r="U26" s="61"/>
      <c r="V26" s="61"/>
      <c r="W26" s="61"/>
      <c r="X26" s="61"/>
      <c r="Y26" s="61"/>
    </row>
    <row r="27" spans="1:25" ht="15.75" customHeight="1">
      <c r="A27" s="160"/>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1:25" ht="15.75" customHeight="1">
      <c r="A28" s="160"/>
      <c r="B28" s="61"/>
      <c r="C28" s="61"/>
      <c r="D28" s="61"/>
      <c r="E28" s="61"/>
      <c r="F28" s="61"/>
      <c r="G28" s="61"/>
      <c r="H28" s="61"/>
      <c r="I28" s="61"/>
      <c r="J28" s="61"/>
      <c r="K28" s="61"/>
      <c r="L28" s="61"/>
      <c r="M28" s="61"/>
      <c r="N28" s="61"/>
      <c r="O28" s="61"/>
      <c r="P28" s="61"/>
      <c r="Q28" s="61"/>
      <c r="R28" s="61"/>
      <c r="S28" s="61"/>
      <c r="T28" s="61"/>
      <c r="U28" s="61"/>
      <c r="V28" s="61"/>
      <c r="W28" s="61"/>
      <c r="X28" s="61"/>
      <c r="Y28" s="61"/>
    </row>
    <row r="29" spans="1:25" ht="15.75" customHeight="1">
      <c r="A29" s="160"/>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1:25" ht="15.75" customHeight="1">
      <c r="A30" s="160"/>
      <c r="B30" s="61"/>
      <c r="C30" s="61"/>
      <c r="D30" s="61"/>
      <c r="E30" s="61"/>
      <c r="F30" s="61"/>
      <c r="G30" s="61"/>
      <c r="H30" s="61"/>
      <c r="I30" s="61"/>
      <c r="J30" s="61"/>
      <c r="K30" s="61"/>
      <c r="L30" s="61"/>
      <c r="M30" s="61"/>
      <c r="N30" s="61"/>
      <c r="O30" s="61"/>
      <c r="P30" s="61"/>
      <c r="Q30" s="61"/>
      <c r="R30" s="61"/>
      <c r="S30" s="61"/>
      <c r="T30" s="61"/>
      <c r="U30" s="61"/>
      <c r="V30" s="61"/>
      <c r="W30" s="61"/>
      <c r="X30" s="61"/>
      <c r="Y30" s="61"/>
    </row>
    <row r="31" spans="1:27" ht="15.75" customHeight="1">
      <c r="A31" s="160"/>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1:27" ht="15.75" customHeight="1">
      <c r="A32" s="160"/>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1:27" ht="15.75" customHeight="1">
      <c r="A33" s="1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1:27" ht="15.75" customHeight="1">
      <c r="A34" s="1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1:27" ht="15.75" customHeight="1">
      <c r="A35" s="1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27" ht="15.75" customHeight="1">
      <c r="A36" s="1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27" ht="15.75" customHeight="1">
      <c r="A37" s="1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1:27" ht="15.75" customHeight="1">
      <c r="A38" s="1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spans="1:27" ht="15.75" customHeight="1">
      <c r="A39" s="160"/>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row>
    <row r="40" spans="1:27" ht="15.75" customHeight="1">
      <c r="A40" s="1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row>
    <row r="41" spans="1:27" ht="15.75" customHeight="1">
      <c r="A41" s="160"/>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row>
    <row r="42" spans="1:27" ht="15.75" customHeight="1">
      <c r="A42" s="160"/>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row>
    <row r="43" spans="1:27" ht="15.75" customHeight="1">
      <c r="A43" s="160"/>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row>
    <row r="44" spans="1:27" ht="15.75" customHeight="1">
      <c r="A44" s="160"/>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1:27" ht="15.75" customHeight="1">
      <c r="A45" s="1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spans="1:27" ht="15.75" customHeight="1">
      <c r="A46" s="160"/>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spans="1:27" ht="15.75" customHeight="1">
      <c r="A47" s="1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spans="1:27" ht="15.75" customHeight="1">
      <c r="A48" s="160"/>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spans="1:27" ht="15.75" customHeight="1">
      <c r="A49" s="160"/>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1:27" ht="15.75" customHeight="1">
      <c r="A50" s="160"/>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spans="1:27" ht="15.75" customHeight="1">
      <c r="A51" s="1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1:27" ht="15.75" customHeight="1">
      <c r="A52" s="160"/>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row r="53" spans="1:27" ht="15.75" customHeight="1">
      <c r="A53" s="1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row>
    <row r="54" spans="1:27" ht="15.75" customHeight="1">
      <c r="A54" s="160"/>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sheetData>
  <sheetProtection password="F786" sheet="1" formatRows="0"/>
  <mergeCells count="3">
    <mergeCell ref="A1:F1"/>
    <mergeCell ref="A2:D2"/>
    <mergeCell ref="A3:D3"/>
  </mergeCells>
  <dataValidations count="2">
    <dataValidation type="whole" operator="greaterThanOrEqual" allowBlank="1" showErrorMessage="1" errorTitle="Conteúdo Inválido" error="Digite apenas números inteiros ou deixe em branco." sqref="C5:C12">
      <formula1>0</formula1>
    </dataValidation>
    <dataValidation operator="greaterThanOrEqual" allowBlank="1" showErrorMessage="1" sqref="D5:D12">
      <formula1>0</formula1>
    </dataValidation>
  </dataValidation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
  <cp:lastPrinted>2018-11-28T19:47:49Z</cp:lastPrinted>
  <dcterms:created xsi:type="dcterms:W3CDTF">2018-03-02T19:09:54Z</dcterms:created>
  <dcterms:modified xsi:type="dcterms:W3CDTF">2021-09-17T19:41:41Z</dcterms:modified>
  <cp:category/>
  <cp:version/>
  <cp:contentType/>
  <cp:contentStatus/>
  <cp:revision>2</cp:revision>
</cp:coreProperties>
</file>